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15" activeTab="8"/>
  </bookViews>
  <sheets>
    <sheet name="Пояркова 10" sheetId="1" r:id="rId1"/>
    <sheet name="Пояркова 11" sheetId="2" r:id="rId2"/>
    <sheet name="Пояркова 12" sheetId="3" r:id="rId3"/>
    <sheet name="Пояркова 14" sheetId="4" r:id="rId4"/>
    <sheet name="Пояркова 28" sheetId="5" r:id="rId5"/>
    <sheet name="Пояркова 30" sheetId="6" r:id="rId6"/>
    <sheet name="Пояркова 32" sheetId="7" r:id="rId7"/>
    <sheet name="Пояркова 34" sheetId="8" r:id="rId8"/>
    <sheet name="Пояркова 38" sheetId="9" r:id="rId9"/>
  </sheets>
  <definedNames/>
  <calcPr fullCalcOnLoad="1"/>
</workbook>
</file>

<file path=xl/sharedStrings.xml><?xml version="1.0" encoding="utf-8"?>
<sst xmlns="http://schemas.openxmlformats.org/spreadsheetml/2006/main" count="1508" uniqueCount="255">
  <si>
    <t>______________________________________________________________________________</t>
  </si>
  <si>
    <t>_________________С.М. Урядников</t>
  </si>
  <si>
    <t>ОАО "Управляющая компания - служба Заказчика"</t>
  </si>
  <si>
    <t>694550 г.Северо-Курильск Сахалинской обл., ул. Вилкова, д.6, т/ф. (42453) 2-16-71; e-mail: uksz@inbox.ru</t>
  </si>
  <si>
    <t>Генеральный директор ОАО "Ук-сЗ"</t>
  </si>
  <si>
    <t>Общая информация о выполняемых работах по содержанию и текущему ремонту общего имущества в многоквартирном доме</t>
  </si>
  <si>
    <t>Наименование параметра</t>
  </si>
  <si>
    <t>Ед.измерения</t>
  </si>
  <si>
    <t>Информация</t>
  </si>
  <si>
    <t>Дата начала отчетного периода</t>
  </si>
  <si>
    <t>Дата конца отчетного периода</t>
  </si>
  <si>
    <t>Авансовые платежи потребителей на начало периода</t>
  </si>
  <si>
    <t>Переходящие остатки денежных средств на начало периода</t>
  </si>
  <si>
    <t>руб.</t>
  </si>
  <si>
    <t>Задолженность потребителей на начало периода</t>
  </si>
  <si>
    <t>Начислено за услуги (работы) по содержанию и текущему ремонту</t>
  </si>
  <si>
    <t xml:space="preserve">      Начислено за содержание дома</t>
  </si>
  <si>
    <t xml:space="preserve">      Начислено за текущий ремонт дома</t>
  </si>
  <si>
    <t xml:space="preserve">      Начислено за услуги по управлению </t>
  </si>
  <si>
    <t>Получено денежных средств</t>
  </si>
  <si>
    <t xml:space="preserve">      Получено денеж.средств от собственников/нанимателей помещений</t>
  </si>
  <si>
    <t xml:space="preserve">      Получено целев.взносов от собственников/нанимателей помещений</t>
  </si>
  <si>
    <t xml:space="preserve">      Получено субсидий</t>
  </si>
  <si>
    <t xml:space="preserve">      Получено денеж.средств от использования общего имущества</t>
  </si>
  <si>
    <t xml:space="preserve">      Прочие поступления</t>
  </si>
  <si>
    <t>Всего денежных средств с учетом остатков</t>
  </si>
  <si>
    <t>Авансовые платежи потребителей на конец периода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</si>
  <si>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</si>
  <si>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</si>
  <si>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услуг и работ</t>
  </si>
  <si>
    <t>Общая площадь (кв.м.)</t>
  </si>
  <si>
    <t>Тариф  за 1 кв.м. (руб.)</t>
  </si>
  <si>
    <t>Начислено за период по тарифу (руб.)</t>
  </si>
  <si>
    <t>Оплачено за период  по тарифу (руб.)</t>
  </si>
  <si>
    <t>Содержание  общего имущества дома</t>
  </si>
  <si>
    <t>1. Обслуживание внутридомового  оборудования, отдельных технических устройств зданий и санитарное содержание многоквартирного дома</t>
  </si>
  <si>
    <t xml:space="preserve">    1.1 Обслуживание  системы отопления и Г.В.С.</t>
  </si>
  <si>
    <t xml:space="preserve">    1.2 Обслуживание  системы Х.В.С. и канализации</t>
  </si>
  <si>
    <t xml:space="preserve">    1.3 Обслуживание  электрооборудования</t>
  </si>
  <si>
    <t xml:space="preserve">    1.4 Содержание придомовой территории</t>
  </si>
  <si>
    <t xml:space="preserve">    1.5 Дератизация и дезинсекция мест общего  пользования и подвалов</t>
  </si>
  <si>
    <t xml:space="preserve">    1.6 Содержание  дымоходов</t>
  </si>
  <si>
    <t>2. Благоустройство территории</t>
  </si>
  <si>
    <t>3. Аварийное обслуживание</t>
  </si>
  <si>
    <t>4. Управление многоквартирным домом</t>
  </si>
  <si>
    <t xml:space="preserve">Текущий ремонт </t>
  </si>
  <si>
    <t>5.   Текущий ремонт конструктивных элементов и инженерного оборудования зданий</t>
  </si>
  <si>
    <t>ИТОГО за содержание и текущий ремонт:</t>
  </si>
  <si>
    <t>Наименование работ</t>
  </si>
  <si>
    <t>Сметная стоимость</t>
  </si>
  <si>
    <t>Итого по смете:</t>
  </si>
  <si>
    <t>Исполнитель: Ж.Ф. Крыгина</t>
  </si>
  <si>
    <t>№ сметы</t>
  </si>
  <si>
    <t>"31"  марта  2018 г.</t>
  </si>
  <si>
    <t xml:space="preserve">Переходящие остатки денежных средств на начало периода </t>
  </si>
  <si>
    <t>тел. 21644</t>
  </si>
  <si>
    <t>№ строки</t>
  </si>
  <si>
    <t>Ед. измерения</t>
  </si>
  <si>
    <t>1</t>
  </si>
  <si>
    <t>2</t>
  </si>
  <si>
    <t>3</t>
  </si>
  <si>
    <t>4</t>
  </si>
  <si>
    <t>5</t>
  </si>
  <si>
    <t>6</t>
  </si>
  <si>
    <t>7</t>
  </si>
  <si>
    <t>6.1</t>
  </si>
  <si>
    <t>6.2</t>
  </si>
  <si>
    <t>6.3</t>
  </si>
  <si>
    <t>8</t>
  </si>
  <si>
    <t>9</t>
  </si>
  <si>
    <t>9.1</t>
  </si>
  <si>
    <t>9.2</t>
  </si>
  <si>
    <t>9.3</t>
  </si>
  <si>
    <t>9.4</t>
  </si>
  <si>
    <t>9.5</t>
  </si>
  <si>
    <t>10</t>
  </si>
  <si>
    <t>11</t>
  </si>
  <si>
    <t>12</t>
  </si>
  <si>
    <t>13</t>
  </si>
  <si>
    <t>14</t>
  </si>
  <si>
    <t>14.1</t>
  </si>
  <si>
    <t>14.2</t>
  </si>
  <si>
    <t>14.3</t>
  </si>
  <si>
    <t>14.4</t>
  </si>
  <si>
    <t>14.5</t>
  </si>
  <si>
    <t>14.6</t>
  </si>
  <si>
    <t>15</t>
  </si>
  <si>
    <t>16</t>
  </si>
  <si>
    <t>17</t>
  </si>
  <si>
    <t>18</t>
  </si>
  <si>
    <t>19</t>
  </si>
  <si>
    <t>20</t>
  </si>
  <si>
    <t>21</t>
  </si>
  <si>
    <t>Смета затрат на выполнение работ по содержанию и текущему ремонту общего имущества дома</t>
  </si>
  <si>
    <t>22</t>
  </si>
  <si>
    <t>23</t>
  </si>
  <si>
    <t>24</t>
  </si>
  <si>
    <t>25</t>
  </si>
  <si>
    <t>*</t>
  </si>
  <si>
    <t>Строка 7 = строка 23</t>
  </si>
  <si>
    <t>**</t>
  </si>
  <si>
    <t>Строка 8 = строка 6.1 + строка 6.3</t>
  </si>
  <si>
    <t>***</t>
  </si>
  <si>
    <t xml:space="preserve">Строка 12 = строка 4 - строка 7 - строка 8 + строка 9 </t>
  </si>
  <si>
    <t>****</t>
  </si>
  <si>
    <t>Строка 19 =  строка 14 + строка 15 + строка 16 + строка 17 + строка 18</t>
  </si>
  <si>
    <t>26</t>
  </si>
  <si>
    <t>27</t>
  </si>
  <si>
    <t>28</t>
  </si>
  <si>
    <t xml:space="preserve">Строка 13 = строка 5 + строка 7 + строка 8 - строка 9 </t>
  </si>
  <si>
    <t>ИТОГО за содержание и текущий ремонт****</t>
  </si>
  <si>
    <t>Затрачено за услуги (работы) по текущему ремонту*</t>
  </si>
  <si>
    <t>Затрачено за услуги (работы) по содержанию общего имущества дома (обслуживание внутридомового  оборудования, отдельных технических устройств зданий и санитарное содержание МКД, благоустройство территории, аварийное обслуживание, управление МКД)**</t>
  </si>
  <si>
    <t>Задолженность потребителей на конец периода***</t>
  </si>
  <si>
    <t>Переходящие остатки денежных средств на конец периода***</t>
  </si>
  <si>
    <t xml:space="preserve">Строка 18 =  строка 14 + строка 15 + строка 16 + строка 17 </t>
  </si>
  <si>
    <t>Строка 7 = строка 25</t>
  </si>
  <si>
    <t>3. Ремонтно-аварийное обслуживание</t>
  </si>
  <si>
    <t>10.1</t>
  </si>
  <si>
    <t>10.2</t>
  </si>
  <si>
    <t>10.3</t>
  </si>
  <si>
    <t>10.4</t>
  </si>
  <si>
    <t>10.5</t>
  </si>
  <si>
    <t xml:space="preserve">    1.1 Обслуживание  системы отопления</t>
  </si>
  <si>
    <t xml:space="preserve">    1.1 Обслуживание  системы отопления </t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</si>
  <si>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10 по ул. Пояркова</t>
    </r>
    <r>
      <rPr>
        <b/>
        <sz val="12"/>
        <rFont val="Arial Cyr"/>
        <family val="0"/>
      </rPr>
      <t xml:space="preserve"> за 2019 г.</t>
    </r>
  </si>
  <si>
    <t>Работы  проведенные в 2019 г. по строке "Текущий ремонт" по смете</t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</si>
  <si>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30 по ул. Пояркова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</si>
  <si>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34  по ул. Пояркова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</si>
  <si>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38  по ул. Пояркова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</si>
  <si>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11 по ул. Пояркова</t>
    </r>
    <r>
      <rPr>
        <b/>
        <sz val="12"/>
        <rFont val="Arial Cyr"/>
        <family val="0"/>
      </rPr>
      <t xml:space="preserve"> за 2019г.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</si>
  <si>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12 по ул. Пояркова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</si>
  <si>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14 по ул. Пояркова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</si>
  <si>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28  по ул. Пояркова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</si>
  <si>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32  по ул. Пояркова</t>
    </r>
    <r>
      <rPr>
        <b/>
        <sz val="12"/>
        <rFont val="Arial Cyr"/>
        <family val="0"/>
      </rPr>
      <t xml:space="preserve"> за 2019 г.</t>
    </r>
  </si>
  <si>
    <t>ИТОГО за содержание и текущий ремонт:****</t>
  </si>
  <si>
    <t>ИТОГО начислено:</t>
  </si>
  <si>
    <t>Строка 7 = строка 35</t>
  </si>
  <si>
    <t xml:space="preserve">    1.2 Обслуживание  системы отопления и Г.В.С.</t>
  </si>
  <si>
    <t xml:space="preserve">    1.3 Обслуживание  системы Х.В.С. и канализации</t>
  </si>
  <si>
    <t xml:space="preserve">    1.4 Обслуживание  электрооборудования</t>
  </si>
  <si>
    <t xml:space="preserve">    1.5 Содержание придомовой территории</t>
  </si>
  <si>
    <t xml:space="preserve">    1.7 Дератизация и дезинсекция мест общего  пользования и подвалов</t>
  </si>
  <si>
    <t xml:space="preserve">    1.8 Содержание  дымоходов</t>
  </si>
  <si>
    <t xml:space="preserve">  1.1. Обслуживание конструктивных элементов здания</t>
  </si>
  <si>
    <t xml:space="preserve">  1.6 Санитарное содержание мест общего пользования</t>
  </si>
  <si>
    <t xml:space="preserve">      Списано денежных средств (на основании выявления    дебиторской задолженности с истекшим сроком давности)</t>
  </si>
  <si>
    <t>Период с 01.01.2019 по 28.02.2019</t>
  </si>
  <si>
    <t>Период с 01.03.2019 по 31.12.2019</t>
  </si>
  <si>
    <t xml:space="preserve">    1.6 Содержание  дымоходов и вентиляционных     каналов</t>
  </si>
  <si>
    <t>Оплачено за перид по тарифу (руб)</t>
  </si>
  <si>
    <t>2. Аварийное обслуживание</t>
  </si>
  <si>
    <t>3. Управление многоквартирным домом</t>
  </si>
  <si>
    <t>4.   Текущий ремонт конструктивных элементов и инженерного оборудования зданий</t>
  </si>
  <si>
    <t>Период с 01.01.2019 по 24.12.2019</t>
  </si>
  <si>
    <t>Период с 25.12.2019 по 31.12.2019</t>
  </si>
  <si>
    <t>Косметический ремонт подъездов многоквартирного жилого дома, ул. Пояркова, дом 10</t>
  </si>
  <si>
    <t>Замена канализационной трубы, квартира №10 (Акт от 02.10.2019 г.)</t>
  </si>
  <si>
    <t>Протяжка муфт, замена муфты на радиаторе, квартира №16 (Акт от 03.10.2019 г.)</t>
  </si>
  <si>
    <t>Замена светильника, подъезд №2 (Акт от 27.10.2019 г.)</t>
  </si>
  <si>
    <t>Установка общедомового счётчика ХВС (Акт от 03.12.2019 г.)</t>
  </si>
  <si>
    <t>02-34-34</t>
  </si>
  <si>
    <t>П10-2019-4</t>
  </si>
  <si>
    <t>П10-2019-5</t>
  </si>
  <si>
    <t>П10-2019-9</t>
  </si>
  <si>
    <t>П10-2019-10</t>
  </si>
  <si>
    <r>
      <t>Строка 13 = строка 5 + строка 7 + строка 8 - строка 9</t>
    </r>
    <r>
      <rPr>
        <sz val="8"/>
        <color indexed="60"/>
        <rFont val="Arial CYR"/>
        <family val="0"/>
      </rPr>
      <t xml:space="preserve"> - строка 9.5</t>
    </r>
  </si>
  <si>
    <t>Ремонт электрооборудования (Акт от 24.03.2019 г.)</t>
  </si>
  <si>
    <t>Протяжка, замена саморезов на фасаде (Акт от 29.03.2019 г.)</t>
  </si>
  <si>
    <t>Демонтаж загрузочного люка (Акт от 01-03.10.2019 г.)</t>
  </si>
  <si>
    <t>Укрепление фиброцементных плит по периметру (Акт от 01-03.10.2019 г.)</t>
  </si>
  <si>
    <t>Ремонт светильника (Акт от 25.09.2019 г.)</t>
  </si>
  <si>
    <t>Замена светильников (Акт от 27.10.2019 г.)</t>
  </si>
  <si>
    <t>Выдача материала на замену лаг (Акт от 29.10.2019 г.)</t>
  </si>
  <si>
    <t>Пропенивание фасада по периметру (Акт от 31.10.2019 г.)</t>
  </si>
  <si>
    <t>П11-2019-2-1</t>
  </si>
  <si>
    <t>П11-2019-3</t>
  </si>
  <si>
    <t>П11-2019-6</t>
  </si>
  <si>
    <t>П11-2019-9</t>
  </si>
  <si>
    <t>П11-2019-10</t>
  </si>
  <si>
    <t>П11-2019-11</t>
  </si>
  <si>
    <t>Строка 7 = строка 28</t>
  </si>
  <si>
    <t>П11-2019-5-1</t>
  </si>
  <si>
    <t>П11-2019-5-2</t>
  </si>
  <si>
    <t>Генеральный директор ОАО "Ук-сЗ" ______________________________________________ Д. А. Рыбалкин</t>
  </si>
  <si>
    <t>Ремонт замков на подвальных дверях, подъезды №1, №2  (Акт от 09.10.2019 г.)</t>
  </si>
  <si>
    <t>Замена грязевика на трубе основной подачи ГВС (Акт от 19.11.2019 г.)</t>
  </si>
  <si>
    <t>П12-2019-6</t>
  </si>
  <si>
    <t>П12-2019-8</t>
  </si>
  <si>
    <t>П12-2019-10</t>
  </si>
  <si>
    <t xml:space="preserve">Строка 12 =строка 9 -  строка 5 - строка 7 - строка 8    </t>
  </si>
  <si>
    <t>Ремонт трубопровода с заменой муфт (Акт от 16.06.2019 г.)</t>
  </si>
  <si>
    <t>Ремонт светильников, замена выключателя (Акт от 24.03.2019 г.)</t>
  </si>
  <si>
    <t>Замена светильников (Акт от 18.10.2019 г.)</t>
  </si>
  <si>
    <t>П14-2019-1-2</t>
  </si>
  <si>
    <t>П14-2019-2-1</t>
  </si>
  <si>
    <t>П14-2019-4</t>
  </si>
  <si>
    <t>П14-2019-7</t>
  </si>
  <si>
    <t>Установка кранов на систему ц/о, квартира №4 (Акт от 27.10.2019 г.)</t>
  </si>
  <si>
    <t>П28-2019-9</t>
  </si>
  <si>
    <t>Строка 7 = строка 20</t>
  </si>
  <si>
    <t>Ремонт электрооборудования, подъезд №3 (Акт от 06.02.2019 г.)</t>
  </si>
  <si>
    <t>Замена автоматического выключателя, квартира №12 (Акт от 26.03.2019 г.)</t>
  </si>
  <si>
    <t>Ремонт светильника, подъезд №2 (Акт от 20.04.2019т г.)</t>
  </si>
  <si>
    <t>Ремонт электрооборудования, подъезд №1 (Акт от 06.10.2019 г.)</t>
  </si>
  <si>
    <t>Ремонт разделки печной трубы (Акт от 30.10.2019 г.)</t>
  </si>
  <si>
    <t>Замена откосов на межэтажном окне, подъезд №3 (Акт от 31.10.2019 г.)</t>
  </si>
  <si>
    <t>Ремонт электрооборудования, подъезд №2 (Акт от 26.11.2019 г.)</t>
  </si>
  <si>
    <t>Замена рубильника, подъезд №2 (Акт от 28.11.2019 г.)</t>
  </si>
  <si>
    <t>Ремонт электрооборудования, подъезд №2 (Акт от 04.12.2019 г.)</t>
  </si>
  <si>
    <t>П30-2019-1</t>
  </si>
  <si>
    <t>П30-2019-2</t>
  </si>
  <si>
    <t>П30-2019-3</t>
  </si>
  <si>
    <t>П30-2019-4</t>
  </si>
  <si>
    <t>П30-2019-5</t>
  </si>
  <si>
    <t>П30-2019-6</t>
  </si>
  <si>
    <t>П30-2019-7</t>
  </si>
  <si>
    <t>П30-2019-8</t>
  </si>
  <si>
    <t>П30-2019-9</t>
  </si>
  <si>
    <t>Замена светильника (Акт от 02.03.2019 г.)</t>
  </si>
  <si>
    <t>Проверка трубопровода ц/о, стравливание воздуха (Акт от 22.02.2019 г.)</t>
  </si>
  <si>
    <t>Ремонт крыльца многоквартирного жилого дома ул. Пояркова, д. 34</t>
  </si>
  <si>
    <t>Замена автоматического выключателя (Акт от 02.09.2019 г.)</t>
  </si>
  <si>
    <t>П34-2019-2</t>
  </si>
  <si>
    <t>02-38-38</t>
  </si>
  <si>
    <t>П34-2019-6</t>
  </si>
  <si>
    <t>П34-2019-9</t>
  </si>
  <si>
    <t>П34-2019-1</t>
  </si>
  <si>
    <t>Ремонт печной трубы, подъезд №1 (Акт от 03.06.2019 г.)</t>
  </si>
  <si>
    <t>Укрепление полов, подъезд №2 (Акт от 24.10.2019 г.)</t>
  </si>
  <si>
    <t>Замена светильников, подъезд №1 (Акт от 27.10.2019 г.)</t>
  </si>
  <si>
    <t>П38-2019-6</t>
  </si>
  <si>
    <t>П38-2019-8</t>
  </si>
  <si>
    <t>П38-2019-10</t>
  </si>
  <si>
    <t>П38-2019-12</t>
  </si>
  <si>
    <t>Строка 13 =  - строка 5 + строка 7 + строка 8 - строка 9</t>
  </si>
  <si>
    <t>Строка 13 =  строка 5 - строка 7 - строка 8 - строка 9 + строка 10</t>
  </si>
  <si>
    <t>Затрачено на содержание уборщицы, дворника</t>
  </si>
  <si>
    <t>Сгорел ноль в общедомовом щите: ремонт (Акт от 23.01.2019 г.)</t>
  </si>
  <si>
    <t>Замена автоматического выключателя, квартира №4 (Акт от 15.02.2019 г.)</t>
  </si>
  <si>
    <t>П32-2019-1</t>
  </si>
  <si>
    <t>П32-2019-3</t>
  </si>
  <si>
    <t>Замена радиаторов, квартира №1 (Акт от 20.06.2019 г.)</t>
  </si>
  <si>
    <t>П32-2019-9</t>
  </si>
  <si>
    <t>Смена венцов в стенах (Акт от 25-27.09.2019 г.)</t>
  </si>
  <si>
    <t>Перезапитка системы ц/о, замена уголка, квартира №1 (Акт от 21.10.2019 г.)</t>
  </si>
  <si>
    <t>Установка счётчика на насос отопления (Акт от 31.10.2019 г.)</t>
  </si>
  <si>
    <t>Ремонт пола тамбура подъезда (Акты от 04.12.2019 г.; 10.12.2019 г.)</t>
  </si>
  <si>
    <t>П32-2019-14</t>
  </si>
  <si>
    <t>П32-2019-17</t>
  </si>
  <si>
    <t>П32-2019-18</t>
  </si>
  <si>
    <t>П32-2019-19</t>
  </si>
  <si>
    <t>П32-2019-20</t>
  </si>
  <si>
    <t>П32-2019-13</t>
  </si>
  <si>
    <t>Установка насоса на систему отопления, подъезд №2 (Акт от 23.09.2019 г.)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</si>
</sst>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000"/>
    <numFmt numFmtId="171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sz val="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14"/>
      <name val="Arial Cyr"/>
      <family val="0"/>
    </font>
    <font>
      <sz val="7.5"/>
      <name val="Arial CYR"/>
      <family val="0"/>
    </font>
    <font>
      <sz val="8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0" fontId="11" fillId="0" borderId="11" xfId="0" applyFont="1" applyBorder="1" applyAlignment="1">
      <alignment vertical="center"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171" fontId="0" fillId="0" borderId="0" xfId="0" applyNumberFormat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43">
      <selection activeCell="A49" sqref="A49:J79"/>
    </sheetView>
  </sheetViews>
  <sheetFormatPr defaultColWidth="9.00390625" defaultRowHeight="12.75"/>
  <cols>
    <col min="1" max="1" width="4.00390625" style="20" customWidth="1"/>
    <col min="2" max="2" width="2.75390625" style="0" hidden="1" customWidth="1"/>
    <col min="3" max="3" width="10.25390625" style="0" customWidth="1"/>
    <col min="4" max="4" width="10.00390625" style="0" customWidth="1"/>
    <col min="5" max="5" width="21.875" style="0" customWidth="1"/>
    <col min="6" max="6" width="7.875" style="0" customWidth="1"/>
    <col min="7" max="7" width="7.75390625" style="0" customWidth="1"/>
    <col min="8" max="8" width="11.875" style="0" customWidth="1"/>
    <col min="9" max="9" width="3.375" style="0" customWidth="1"/>
    <col min="10" max="10" width="10.00390625" style="0" customWidth="1"/>
    <col min="11" max="11" width="4.25390625" style="0" customWidth="1"/>
    <col min="12" max="12" width="3.875" style="0" customWidth="1"/>
    <col min="13" max="13" width="10.25390625" style="0" customWidth="1"/>
    <col min="18" max="18" width="56.875" style="0" customWidth="1"/>
  </cols>
  <sheetData>
    <row r="1" spans="1:11" ht="18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3.75" customHeight="1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7:10" ht="18" customHeight="1" hidden="1">
      <c r="G4" s="57" t="s">
        <v>4</v>
      </c>
      <c r="H4" s="57"/>
      <c r="I4" s="57"/>
      <c r="J4" s="57"/>
    </row>
    <row r="5" spans="7:10" ht="12.75" hidden="1">
      <c r="G5" s="57" t="s">
        <v>1</v>
      </c>
      <c r="H5" s="57"/>
      <c r="I5" s="57"/>
      <c r="J5" s="57"/>
    </row>
    <row r="6" spans="7:10" ht="12.75" hidden="1">
      <c r="G6" s="57" t="s">
        <v>53</v>
      </c>
      <c r="H6" s="57"/>
      <c r="I6" s="57"/>
      <c r="J6" s="57"/>
    </row>
    <row r="8" spans="1:10" ht="28.5" customHeight="1">
      <c r="A8" s="56" t="s">
        <v>125</v>
      </c>
      <c r="B8" s="56"/>
      <c r="C8" s="56"/>
      <c r="D8" s="56"/>
      <c r="E8" s="56"/>
      <c r="F8" s="56"/>
      <c r="G8" s="56"/>
      <c r="H8" s="56"/>
      <c r="I8" s="56"/>
      <c r="J8" s="56"/>
    </row>
    <row r="9" ht="6.75" customHeight="1"/>
    <row r="10" spans="1:13" ht="29.25" customHeight="1">
      <c r="A10" s="61" t="s">
        <v>5</v>
      </c>
      <c r="B10" s="61"/>
      <c r="C10" s="61"/>
      <c r="D10" s="61"/>
      <c r="E10" s="61"/>
      <c r="F10" s="61"/>
      <c r="G10" s="61"/>
      <c r="H10" s="61"/>
      <c r="I10" s="61"/>
      <c r="J10" s="61"/>
      <c r="K10" s="4"/>
      <c r="L10" s="4"/>
      <c r="M10" s="4"/>
    </row>
    <row r="11" spans="1:10" ht="37.5" customHeight="1">
      <c r="A11" s="23" t="s">
        <v>56</v>
      </c>
      <c r="B11" s="58" t="s">
        <v>6</v>
      </c>
      <c r="C11" s="58"/>
      <c r="D11" s="58"/>
      <c r="E11" s="58"/>
      <c r="F11" s="58"/>
      <c r="G11" s="58"/>
      <c r="H11" s="9" t="s">
        <v>57</v>
      </c>
      <c r="I11" s="58" t="s">
        <v>8</v>
      </c>
      <c r="J11" s="58"/>
    </row>
    <row r="12" spans="1:10" ht="12.75">
      <c r="A12" s="21" t="s">
        <v>58</v>
      </c>
      <c r="B12" s="59" t="s">
        <v>9</v>
      </c>
      <c r="C12" s="59"/>
      <c r="D12" s="59"/>
      <c r="E12" s="59"/>
      <c r="F12" s="59"/>
      <c r="G12" s="59"/>
      <c r="H12" s="5"/>
      <c r="I12" s="60">
        <v>43466</v>
      </c>
      <c r="J12" s="60"/>
    </row>
    <row r="13" spans="1:10" ht="12.75">
      <c r="A13" s="21" t="s">
        <v>59</v>
      </c>
      <c r="B13" s="59" t="s">
        <v>10</v>
      </c>
      <c r="C13" s="59"/>
      <c r="D13" s="59"/>
      <c r="E13" s="59"/>
      <c r="F13" s="59"/>
      <c r="G13" s="59"/>
      <c r="H13" s="5"/>
      <c r="I13" s="60">
        <v>43830</v>
      </c>
      <c r="J13" s="60"/>
    </row>
    <row r="14" spans="1:10" ht="12.75">
      <c r="A14" s="21" t="s">
        <v>60</v>
      </c>
      <c r="B14" s="59" t="s">
        <v>11</v>
      </c>
      <c r="C14" s="59"/>
      <c r="D14" s="59"/>
      <c r="E14" s="59"/>
      <c r="F14" s="59"/>
      <c r="G14" s="59"/>
      <c r="H14" s="5" t="s">
        <v>13</v>
      </c>
      <c r="I14" s="62">
        <v>0</v>
      </c>
      <c r="J14" s="62"/>
    </row>
    <row r="15" spans="1:10" ht="12.75">
      <c r="A15" s="21" t="s">
        <v>61</v>
      </c>
      <c r="B15" s="59" t="s">
        <v>12</v>
      </c>
      <c r="C15" s="59"/>
      <c r="D15" s="59"/>
      <c r="E15" s="59"/>
      <c r="F15" s="59"/>
      <c r="G15" s="59"/>
      <c r="H15" s="5" t="s">
        <v>13</v>
      </c>
      <c r="I15" s="62">
        <v>0</v>
      </c>
      <c r="J15" s="62"/>
    </row>
    <row r="16" spans="1:10" ht="12.75">
      <c r="A16" s="21" t="s">
        <v>62</v>
      </c>
      <c r="B16" s="59" t="s">
        <v>14</v>
      </c>
      <c r="C16" s="59"/>
      <c r="D16" s="59"/>
      <c r="E16" s="59"/>
      <c r="F16" s="59"/>
      <c r="G16" s="59"/>
      <c r="H16" s="5" t="s">
        <v>13</v>
      </c>
      <c r="I16" s="62">
        <v>53433.36</v>
      </c>
      <c r="J16" s="62"/>
    </row>
    <row r="17" spans="1:10" ht="12.75">
      <c r="A17" s="21" t="s">
        <v>63</v>
      </c>
      <c r="B17" s="59" t="s">
        <v>15</v>
      </c>
      <c r="C17" s="59"/>
      <c r="D17" s="59"/>
      <c r="E17" s="59"/>
      <c r="F17" s="59"/>
      <c r="G17" s="59"/>
      <c r="H17" s="5" t="s">
        <v>13</v>
      </c>
      <c r="I17" s="62">
        <v>140563.26</v>
      </c>
      <c r="J17" s="62"/>
    </row>
    <row r="18" spans="1:11" ht="12.75">
      <c r="A18" s="21" t="s">
        <v>65</v>
      </c>
      <c r="B18" s="59" t="s">
        <v>16</v>
      </c>
      <c r="C18" s="59"/>
      <c r="D18" s="59"/>
      <c r="E18" s="59"/>
      <c r="F18" s="59"/>
      <c r="G18" s="59"/>
      <c r="H18" s="5" t="s">
        <v>13</v>
      </c>
      <c r="I18" s="62">
        <v>78903.54</v>
      </c>
      <c r="J18" s="62"/>
      <c r="K18" s="3"/>
    </row>
    <row r="19" spans="1:10" ht="12.75">
      <c r="A19" s="21" t="s">
        <v>66</v>
      </c>
      <c r="B19" s="59" t="s">
        <v>17</v>
      </c>
      <c r="C19" s="59"/>
      <c r="D19" s="59"/>
      <c r="E19" s="59"/>
      <c r="F19" s="59"/>
      <c r="G19" s="59"/>
      <c r="H19" s="5" t="s">
        <v>13</v>
      </c>
      <c r="I19" s="62">
        <v>43893.36</v>
      </c>
      <c r="J19" s="62"/>
    </row>
    <row r="20" spans="1:10" ht="12.75">
      <c r="A20" s="21" t="s">
        <v>67</v>
      </c>
      <c r="B20" s="59" t="s">
        <v>18</v>
      </c>
      <c r="C20" s="59"/>
      <c r="D20" s="59"/>
      <c r="E20" s="59"/>
      <c r="F20" s="59"/>
      <c r="G20" s="59"/>
      <c r="H20" s="5" t="s">
        <v>13</v>
      </c>
      <c r="I20" s="62">
        <v>17766.36</v>
      </c>
      <c r="J20" s="62"/>
    </row>
    <row r="21" spans="1:10" ht="12.75">
      <c r="A21" s="21" t="s">
        <v>64</v>
      </c>
      <c r="B21" s="59" t="s">
        <v>111</v>
      </c>
      <c r="C21" s="59"/>
      <c r="D21" s="59"/>
      <c r="E21" s="59"/>
      <c r="F21" s="59"/>
      <c r="G21" s="59"/>
      <c r="H21" s="5" t="s">
        <v>13</v>
      </c>
      <c r="I21" s="62">
        <f>J62</f>
        <v>188562</v>
      </c>
      <c r="J21" s="62"/>
    </row>
    <row r="22" spans="1:10" ht="47.25" customHeight="1">
      <c r="A22" s="21" t="s">
        <v>68</v>
      </c>
      <c r="B22" s="63" t="s">
        <v>112</v>
      </c>
      <c r="C22" s="63"/>
      <c r="D22" s="63"/>
      <c r="E22" s="63"/>
      <c r="F22" s="63"/>
      <c r="G22" s="63"/>
      <c r="H22" s="13" t="s">
        <v>13</v>
      </c>
      <c r="I22" s="64">
        <f>I18+I20</f>
        <v>96669.9</v>
      </c>
      <c r="J22" s="64"/>
    </row>
    <row r="23" spans="1:10" ht="12.75">
      <c r="A23" s="21" t="s">
        <v>69</v>
      </c>
      <c r="B23" s="59" t="s">
        <v>19</v>
      </c>
      <c r="C23" s="59"/>
      <c r="D23" s="59"/>
      <c r="E23" s="59"/>
      <c r="F23" s="59"/>
      <c r="G23" s="59"/>
      <c r="H23" s="5" t="s">
        <v>13</v>
      </c>
      <c r="I23" s="62">
        <f>I24+I26</f>
        <v>260981.87</v>
      </c>
      <c r="J23" s="62"/>
    </row>
    <row r="24" spans="1:10" ht="12.75">
      <c r="A24" s="21" t="s">
        <v>70</v>
      </c>
      <c r="B24" s="59" t="s">
        <v>20</v>
      </c>
      <c r="C24" s="59"/>
      <c r="D24" s="59"/>
      <c r="E24" s="59"/>
      <c r="F24" s="59"/>
      <c r="G24" s="59"/>
      <c r="H24" s="5" t="s">
        <v>13</v>
      </c>
      <c r="I24" s="62">
        <v>124894.67</v>
      </c>
      <c r="J24" s="62"/>
    </row>
    <row r="25" spans="1:10" ht="12.75">
      <c r="A25" s="21" t="s">
        <v>71</v>
      </c>
      <c r="B25" s="59" t="s">
        <v>21</v>
      </c>
      <c r="C25" s="59"/>
      <c r="D25" s="59"/>
      <c r="E25" s="59"/>
      <c r="F25" s="59"/>
      <c r="G25" s="59"/>
      <c r="H25" s="5" t="s">
        <v>13</v>
      </c>
      <c r="I25" s="62">
        <v>0</v>
      </c>
      <c r="J25" s="62"/>
    </row>
    <row r="26" spans="1:10" ht="12.75">
      <c r="A26" s="21" t="s">
        <v>72</v>
      </c>
      <c r="B26" s="59" t="s">
        <v>22</v>
      </c>
      <c r="C26" s="59"/>
      <c r="D26" s="59"/>
      <c r="E26" s="59"/>
      <c r="F26" s="59"/>
      <c r="G26" s="59"/>
      <c r="H26" s="5" t="s">
        <v>13</v>
      </c>
      <c r="I26" s="62">
        <v>136087.2</v>
      </c>
      <c r="J26" s="62"/>
    </row>
    <row r="27" spans="1:10" ht="12.75">
      <c r="A27" s="21" t="s">
        <v>73</v>
      </c>
      <c r="B27" s="59" t="s">
        <v>23</v>
      </c>
      <c r="C27" s="59"/>
      <c r="D27" s="59"/>
      <c r="E27" s="59"/>
      <c r="F27" s="59"/>
      <c r="G27" s="59"/>
      <c r="H27" s="5" t="s">
        <v>13</v>
      </c>
      <c r="I27" s="62">
        <v>0</v>
      </c>
      <c r="J27" s="62"/>
    </row>
    <row r="28" spans="1:10" ht="22.5" customHeight="1">
      <c r="A28" s="21" t="s">
        <v>74</v>
      </c>
      <c r="B28" s="63" t="s">
        <v>146</v>
      </c>
      <c r="C28" s="63"/>
      <c r="D28" s="63"/>
      <c r="E28" s="63"/>
      <c r="F28" s="63"/>
      <c r="G28" s="63"/>
      <c r="H28" s="5" t="s">
        <v>13</v>
      </c>
      <c r="I28" s="62">
        <v>26204.87</v>
      </c>
      <c r="J28" s="62"/>
    </row>
    <row r="29" spans="1:10" ht="12.75">
      <c r="A29" s="21" t="s">
        <v>75</v>
      </c>
      <c r="B29" s="59" t="s">
        <v>25</v>
      </c>
      <c r="C29" s="59"/>
      <c r="D29" s="59"/>
      <c r="E29" s="59"/>
      <c r="F29" s="59"/>
      <c r="G29" s="59"/>
      <c r="H29" s="5" t="s">
        <v>13</v>
      </c>
      <c r="I29" s="62">
        <v>0</v>
      </c>
      <c r="J29" s="62"/>
    </row>
    <row r="30" spans="1:10" ht="12.75">
      <c r="A30" s="21" t="s">
        <v>76</v>
      </c>
      <c r="B30" s="59" t="s">
        <v>26</v>
      </c>
      <c r="C30" s="59"/>
      <c r="D30" s="59"/>
      <c r="E30" s="59"/>
      <c r="F30" s="59"/>
      <c r="G30" s="59"/>
      <c r="H30" s="5" t="s">
        <v>13</v>
      </c>
      <c r="I30" s="62">
        <v>0</v>
      </c>
      <c r="J30" s="62"/>
    </row>
    <row r="31" spans="1:10" ht="12.75">
      <c r="A31" s="21" t="s">
        <v>77</v>
      </c>
      <c r="B31" s="59" t="s">
        <v>27</v>
      </c>
      <c r="C31" s="59"/>
      <c r="D31" s="59"/>
      <c r="E31" s="59"/>
      <c r="F31" s="59"/>
      <c r="G31" s="59"/>
      <c r="H31" s="5" t="s">
        <v>13</v>
      </c>
      <c r="I31" s="62">
        <v>0</v>
      </c>
      <c r="J31" s="62"/>
    </row>
    <row r="32" spans="1:10" ht="12.75">
      <c r="A32" s="21" t="s">
        <v>78</v>
      </c>
      <c r="B32" s="59" t="s">
        <v>113</v>
      </c>
      <c r="C32" s="59"/>
      <c r="D32" s="59"/>
      <c r="E32" s="59"/>
      <c r="F32" s="59"/>
      <c r="G32" s="59"/>
      <c r="H32" s="5" t="s">
        <v>13</v>
      </c>
      <c r="I32" s="62">
        <f>I16+I21+I22-I23-I28</f>
        <v>51478.52000000002</v>
      </c>
      <c r="J32" s="62"/>
    </row>
    <row r="33" spans="1:10" ht="20.25" customHeight="1">
      <c r="A33" s="85" t="s">
        <v>93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3" ht="45" customHeight="1">
      <c r="A34" s="23" t="s">
        <v>56</v>
      </c>
      <c r="B34" s="58" t="s">
        <v>29</v>
      </c>
      <c r="C34" s="58"/>
      <c r="D34" s="58"/>
      <c r="E34" s="58"/>
      <c r="F34" s="9" t="s">
        <v>30</v>
      </c>
      <c r="G34" s="9" t="s">
        <v>31</v>
      </c>
      <c r="H34" s="9" t="s">
        <v>32</v>
      </c>
      <c r="I34" s="68" t="s">
        <v>33</v>
      </c>
      <c r="J34" s="69"/>
      <c r="K34" s="2"/>
      <c r="L34" s="2"/>
      <c r="M34" s="2"/>
    </row>
    <row r="35" spans="1:10" ht="15" customHeight="1">
      <c r="A35" s="21"/>
      <c r="B35" s="65" t="s">
        <v>34</v>
      </c>
      <c r="C35" s="66"/>
      <c r="D35" s="66"/>
      <c r="E35" s="66"/>
      <c r="F35" s="66"/>
      <c r="G35" s="66"/>
      <c r="H35" s="66"/>
      <c r="I35" s="66"/>
      <c r="J35" s="67"/>
    </row>
    <row r="36" spans="1:10" ht="36.75" customHeight="1">
      <c r="A36" s="21" t="s">
        <v>79</v>
      </c>
      <c r="B36" s="63" t="s">
        <v>35</v>
      </c>
      <c r="C36" s="63"/>
      <c r="D36" s="63"/>
      <c r="E36" s="63"/>
      <c r="F36" s="80">
        <v>870.9</v>
      </c>
      <c r="G36" s="5">
        <v>5.84</v>
      </c>
      <c r="H36" s="5">
        <f>F36*G36*12</f>
        <v>61032.67199999999</v>
      </c>
      <c r="I36" s="52"/>
      <c r="J36" s="53"/>
    </row>
    <row r="37" spans="1:10" ht="12.75">
      <c r="A37" s="21" t="s">
        <v>80</v>
      </c>
      <c r="B37" s="59" t="s">
        <v>123</v>
      </c>
      <c r="C37" s="59"/>
      <c r="D37" s="59"/>
      <c r="E37" s="59"/>
      <c r="F37" s="81"/>
      <c r="G37" s="11">
        <v>1.2</v>
      </c>
      <c r="H37" s="5">
        <f>F36*G37*12</f>
        <v>12540.96</v>
      </c>
      <c r="I37" s="52"/>
      <c r="J37" s="53"/>
    </row>
    <row r="38" spans="1:10" ht="12.75">
      <c r="A38" s="21" t="s">
        <v>81</v>
      </c>
      <c r="B38" s="59" t="s">
        <v>37</v>
      </c>
      <c r="C38" s="59"/>
      <c r="D38" s="59"/>
      <c r="E38" s="59"/>
      <c r="F38" s="81"/>
      <c r="G38" s="11">
        <v>1.6</v>
      </c>
      <c r="H38" s="5">
        <f>F36*G38*12</f>
        <v>16721.28</v>
      </c>
      <c r="I38" s="52"/>
      <c r="J38" s="53"/>
    </row>
    <row r="39" spans="1:10" ht="12.75">
      <c r="A39" s="21" t="s">
        <v>82</v>
      </c>
      <c r="B39" s="59" t="s">
        <v>38</v>
      </c>
      <c r="C39" s="59"/>
      <c r="D39" s="59"/>
      <c r="E39" s="59"/>
      <c r="F39" s="81"/>
      <c r="G39" s="11">
        <v>1.1</v>
      </c>
      <c r="H39" s="5">
        <f>F36*G39*12</f>
        <v>11495.880000000001</v>
      </c>
      <c r="I39" s="52"/>
      <c r="J39" s="53"/>
    </row>
    <row r="40" spans="1:10" ht="12.75">
      <c r="A40" s="21" t="s">
        <v>83</v>
      </c>
      <c r="B40" s="59" t="s">
        <v>39</v>
      </c>
      <c r="C40" s="59"/>
      <c r="D40" s="59"/>
      <c r="E40" s="59"/>
      <c r="F40" s="81"/>
      <c r="G40" s="11">
        <v>1.4</v>
      </c>
      <c r="H40" s="5">
        <f>F36*G40*12</f>
        <v>14631.119999999999</v>
      </c>
      <c r="I40" s="52"/>
      <c r="J40" s="53"/>
    </row>
    <row r="41" spans="1:10" ht="24" customHeight="1">
      <c r="A41" s="21" t="s">
        <v>84</v>
      </c>
      <c r="B41" s="63" t="s">
        <v>40</v>
      </c>
      <c r="C41" s="63"/>
      <c r="D41" s="63"/>
      <c r="E41" s="63"/>
      <c r="F41" s="81"/>
      <c r="G41" s="11">
        <v>0.02</v>
      </c>
      <c r="H41" s="5">
        <f>F36*G41*12</f>
        <v>209.016</v>
      </c>
      <c r="I41" s="52"/>
      <c r="J41" s="53"/>
    </row>
    <row r="42" spans="1:10" ht="12.75">
      <c r="A42" s="21" t="s">
        <v>85</v>
      </c>
      <c r="B42" s="59" t="s">
        <v>41</v>
      </c>
      <c r="C42" s="59"/>
      <c r="D42" s="59"/>
      <c r="E42" s="59"/>
      <c r="F42" s="81"/>
      <c r="G42" s="11">
        <v>0.52</v>
      </c>
      <c r="H42" s="5">
        <f>F36*G42*12</f>
        <v>5434.416</v>
      </c>
      <c r="I42" s="52"/>
      <c r="J42" s="53"/>
    </row>
    <row r="43" spans="1:10" ht="12.75">
      <c r="A43" s="21" t="s">
        <v>86</v>
      </c>
      <c r="B43" s="59" t="s">
        <v>42</v>
      </c>
      <c r="C43" s="59"/>
      <c r="D43" s="59"/>
      <c r="E43" s="59"/>
      <c r="F43" s="81"/>
      <c r="G43" s="5">
        <v>0.41</v>
      </c>
      <c r="H43" s="5">
        <f>F36*G43*12</f>
        <v>4284.8279999999995</v>
      </c>
      <c r="I43" s="52"/>
      <c r="J43" s="53"/>
    </row>
    <row r="44" spans="1:10" ht="12.75">
      <c r="A44" s="21" t="s">
        <v>87</v>
      </c>
      <c r="B44" s="59" t="s">
        <v>117</v>
      </c>
      <c r="C44" s="59"/>
      <c r="D44" s="59"/>
      <c r="E44" s="59"/>
      <c r="F44" s="81"/>
      <c r="G44" s="5">
        <v>1.3</v>
      </c>
      <c r="H44" s="5">
        <f>F36*G44*12</f>
        <v>13586.04</v>
      </c>
      <c r="I44" s="52"/>
      <c r="J44" s="53"/>
    </row>
    <row r="45" spans="1:10" ht="12.75">
      <c r="A45" s="21" t="s">
        <v>88</v>
      </c>
      <c r="B45" s="59" t="s">
        <v>44</v>
      </c>
      <c r="C45" s="59"/>
      <c r="D45" s="59"/>
      <c r="E45" s="59"/>
      <c r="F45" s="82"/>
      <c r="G45" s="5">
        <v>1.7</v>
      </c>
      <c r="H45" s="5">
        <f>F36*G45*12</f>
        <v>17766.36</v>
      </c>
      <c r="I45" s="52"/>
      <c r="J45" s="53"/>
    </row>
    <row r="46" spans="1:10" ht="16.5" customHeight="1">
      <c r="A46" s="26"/>
      <c r="B46" s="66" t="s">
        <v>45</v>
      </c>
      <c r="C46" s="66"/>
      <c r="D46" s="66"/>
      <c r="E46" s="66"/>
      <c r="F46" s="66"/>
      <c r="G46" s="66"/>
      <c r="H46" s="66"/>
      <c r="I46" s="66"/>
      <c r="J46" s="67"/>
    </row>
    <row r="47" spans="1:10" ht="23.25" customHeight="1">
      <c r="A47" s="21" t="s">
        <v>89</v>
      </c>
      <c r="B47" s="63" t="s">
        <v>46</v>
      </c>
      <c r="C47" s="63"/>
      <c r="D47" s="63"/>
      <c r="E47" s="63"/>
      <c r="F47" s="19">
        <v>870.9</v>
      </c>
      <c r="G47" s="5">
        <v>4.2</v>
      </c>
      <c r="H47" s="5">
        <f>F47*G47*12</f>
        <v>43893.36</v>
      </c>
      <c r="I47" s="52"/>
      <c r="J47" s="53"/>
    </row>
    <row r="48" spans="1:10" ht="12.75">
      <c r="A48" s="21" t="s">
        <v>90</v>
      </c>
      <c r="B48" s="5" t="s">
        <v>47</v>
      </c>
      <c r="C48" s="86" t="s">
        <v>110</v>
      </c>
      <c r="D48" s="76"/>
      <c r="E48" s="77"/>
      <c r="F48" s="8"/>
      <c r="G48" s="12">
        <f>G36+G43+G44+G45+G47</f>
        <v>13.45</v>
      </c>
      <c r="H48" s="8">
        <f>H36+H43+H44+H45+H47</f>
        <v>140563.26</v>
      </c>
      <c r="I48" s="70">
        <v>124894.67</v>
      </c>
      <c r="J48" s="71"/>
    </row>
    <row r="49" spans="1:10" ht="18.75" customHeight="1">
      <c r="A49" s="25"/>
      <c r="B49" s="79" t="s">
        <v>126</v>
      </c>
      <c r="C49" s="79"/>
      <c r="D49" s="79"/>
      <c r="E49" s="79"/>
      <c r="F49" s="79"/>
      <c r="G49" s="79"/>
      <c r="H49" s="79"/>
      <c r="I49" s="79"/>
      <c r="J49" s="79"/>
    </row>
    <row r="50" spans="1:10" ht="39" customHeight="1">
      <c r="A50" s="23" t="s">
        <v>56</v>
      </c>
      <c r="B50" s="10"/>
      <c r="C50" s="14" t="s">
        <v>52</v>
      </c>
      <c r="D50" s="58" t="s">
        <v>48</v>
      </c>
      <c r="E50" s="58"/>
      <c r="F50" s="58"/>
      <c r="G50" s="58"/>
      <c r="H50" s="58"/>
      <c r="I50" s="58"/>
      <c r="J50" s="9" t="s">
        <v>49</v>
      </c>
    </row>
    <row r="51" spans="1:10" ht="21.75" customHeight="1">
      <c r="A51" s="21" t="s">
        <v>91</v>
      </c>
      <c r="B51" s="5"/>
      <c r="C51" s="16" t="s">
        <v>161</v>
      </c>
      <c r="D51" s="72" t="s">
        <v>156</v>
      </c>
      <c r="E51" s="73" t="s">
        <v>156</v>
      </c>
      <c r="F51" s="73" t="s">
        <v>156</v>
      </c>
      <c r="G51" s="73" t="s">
        <v>156</v>
      </c>
      <c r="H51" s="73" t="s">
        <v>156</v>
      </c>
      <c r="I51" s="74" t="s">
        <v>156</v>
      </c>
      <c r="J51" s="5">
        <v>170109</v>
      </c>
    </row>
    <row r="52" spans="1:10" ht="12.75">
      <c r="A52" s="21" t="s">
        <v>92</v>
      </c>
      <c r="B52" s="5"/>
      <c r="C52" s="16" t="s">
        <v>162</v>
      </c>
      <c r="D52" s="75" t="s">
        <v>157</v>
      </c>
      <c r="E52" s="76" t="s">
        <v>157</v>
      </c>
      <c r="F52" s="76" t="s">
        <v>157</v>
      </c>
      <c r="G52" s="76" t="s">
        <v>157</v>
      </c>
      <c r="H52" s="76" t="s">
        <v>157</v>
      </c>
      <c r="I52" s="77" t="s">
        <v>157</v>
      </c>
      <c r="J52" s="5">
        <v>8597</v>
      </c>
    </row>
    <row r="53" spans="1:10" ht="12.75">
      <c r="A53" s="21" t="s">
        <v>94</v>
      </c>
      <c r="B53" s="5"/>
      <c r="C53" s="16" t="s">
        <v>163</v>
      </c>
      <c r="D53" s="75" t="s">
        <v>158</v>
      </c>
      <c r="E53" s="76" t="s">
        <v>158</v>
      </c>
      <c r="F53" s="76" t="s">
        <v>158</v>
      </c>
      <c r="G53" s="76" t="s">
        <v>158</v>
      </c>
      <c r="H53" s="76" t="s">
        <v>158</v>
      </c>
      <c r="I53" s="77" t="s">
        <v>158</v>
      </c>
      <c r="J53" s="5">
        <v>1523</v>
      </c>
    </row>
    <row r="54" spans="1:10" ht="12.75">
      <c r="A54" s="21" t="s">
        <v>95</v>
      </c>
      <c r="B54" s="5"/>
      <c r="C54" s="16" t="s">
        <v>164</v>
      </c>
      <c r="D54" s="75" t="s">
        <v>159</v>
      </c>
      <c r="E54" s="76" t="s">
        <v>159</v>
      </c>
      <c r="F54" s="76" t="s">
        <v>159</v>
      </c>
      <c r="G54" s="76" t="s">
        <v>159</v>
      </c>
      <c r="H54" s="76" t="s">
        <v>159</v>
      </c>
      <c r="I54" s="77" t="s">
        <v>159</v>
      </c>
      <c r="J54" s="5">
        <v>1775</v>
      </c>
    </row>
    <row r="55" spans="1:10" ht="12.75">
      <c r="A55" s="21" t="s">
        <v>96</v>
      </c>
      <c r="B55" s="5"/>
      <c r="C55" s="5" t="s">
        <v>165</v>
      </c>
      <c r="D55" s="59" t="s">
        <v>160</v>
      </c>
      <c r="E55" s="59" t="s">
        <v>160</v>
      </c>
      <c r="F55" s="59" t="s">
        <v>160</v>
      </c>
      <c r="G55" s="59" t="s">
        <v>160</v>
      </c>
      <c r="H55" s="59" t="s">
        <v>160</v>
      </c>
      <c r="I55" s="59" t="s">
        <v>160</v>
      </c>
      <c r="J55" s="5">
        <v>6558</v>
      </c>
    </row>
    <row r="56" spans="1:10" ht="12.75" hidden="1">
      <c r="A56" s="21"/>
      <c r="B56" s="5"/>
      <c r="C56" s="5"/>
      <c r="D56" s="83"/>
      <c r="E56" s="83"/>
      <c r="F56" s="83"/>
      <c r="G56" s="83"/>
      <c r="H56" s="83"/>
      <c r="I56" s="83"/>
      <c r="J56" s="8"/>
    </row>
    <row r="57" spans="1:10" ht="12.75" hidden="1">
      <c r="A57" s="21"/>
      <c r="B57" s="5"/>
      <c r="C57" s="5"/>
      <c r="D57" s="83"/>
      <c r="E57" s="83"/>
      <c r="F57" s="83"/>
      <c r="G57" s="83"/>
      <c r="H57" s="83"/>
      <c r="I57" s="83"/>
      <c r="J57" s="8"/>
    </row>
    <row r="58" spans="1:10" ht="12.75" hidden="1">
      <c r="A58" s="21"/>
      <c r="B58" s="5"/>
      <c r="C58" s="5"/>
      <c r="D58" s="59"/>
      <c r="E58" s="59"/>
      <c r="F58" s="59"/>
      <c r="G58" s="59"/>
      <c r="H58" s="59"/>
      <c r="I58" s="59"/>
      <c r="J58" s="5"/>
    </row>
    <row r="59" spans="1:10" ht="12.75" hidden="1">
      <c r="A59" s="21"/>
      <c r="B59" s="5"/>
      <c r="C59" s="5"/>
      <c r="D59" s="83"/>
      <c r="E59" s="83"/>
      <c r="F59" s="83"/>
      <c r="G59" s="83"/>
      <c r="H59" s="83"/>
      <c r="I59" s="83"/>
      <c r="J59" s="8"/>
    </row>
    <row r="60" spans="1:10" ht="12.75" hidden="1">
      <c r="A60" s="21"/>
      <c r="B60" s="5"/>
      <c r="C60" s="5"/>
      <c r="D60" s="70"/>
      <c r="E60" s="78"/>
      <c r="F60" s="78"/>
      <c r="G60" s="78"/>
      <c r="H60" s="78"/>
      <c r="I60" s="71"/>
      <c r="J60" s="8"/>
    </row>
    <row r="61" spans="1:10" ht="12.75" hidden="1">
      <c r="A61" s="21"/>
      <c r="B61" s="5"/>
      <c r="C61" s="5"/>
      <c r="D61" s="70"/>
      <c r="E61" s="78"/>
      <c r="F61" s="78"/>
      <c r="G61" s="78"/>
      <c r="H61" s="78"/>
      <c r="I61" s="71"/>
      <c r="J61" s="8"/>
    </row>
    <row r="62" spans="1:10" ht="19.5" customHeight="1">
      <c r="A62" s="21" t="s">
        <v>97</v>
      </c>
      <c r="B62" s="5"/>
      <c r="C62" s="5"/>
      <c r="D62" s="87" t="s">
        <v>50</v>
      </c>
      <c r="E62" s="87"/>
      <c r="F62" s="87"/>
      <c r="G62" s="87"/>
      <c r="H62" s="87"/>
      <c r="I62" s="87"/>
      <c r="J62" s="8">
        <f>SUM(J51:J61)</f>
        <v>188562</v>
      </c>
    </row>
    <row r="63" spans="1:10" ht="12.75">
      <c r="A63" s="25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9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25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5" t="s">
        <v>98</v>
      </c>
      <c r="B66" s="51" t="s">
        <v>116</v>
      </c>
      <c r="C66" s="51"/>
      <c r="D66" s="51"/>
      <c r="E66" s="51"/>
      <c r="F66" s="51"/>
      <c r="G66" s="51"/>
      <c r="H66" s="51"/>
      <c r="I66" s="2"/>
      <c r="J66" s="2"/>
    </row>
    <row r="67" spans="1:10" ht="12.75">
      <c r="A67" s="25" t="s">
        <v>100</v>
      </c>
      <c r="B67" s="51" t="s">
        <v>101</v>
      </c>
      <c r="C67" s="51"/>
      <c r="D67" s="51"/>
      <c r="E67" s="51"/>
      <c r="F67" s="51"/>
      <c r="G67" s="51"/>
      <c r="H67" s="51"/>
      <c r="I67" s="2"/>
      <c r="J67" s="2"/>
    </row>
    <row r="68" spans="1:10" ht="12.75">
      <c r="A68" s="20" t="s">
        <v>102</v>
      </c>
      <c r="B68" s="51" t="s">
        <v>166</v>
      </c>
      <c r="C68" s="51"/>
      <c r="D68" s="51"/>
      <c r="E68" s="51"/>
      <c r="F68" s="51"/>
      <c r="G68" s="51"/>
      <c r="H68" s="51"/>
      <c r="I68" s="2"/>
      <c r="J68" s="2"/>
    </row>
    <row r="69" spans="1:10" ht="12.75">
      <c r="A69" s="20" t="s">
        <v>104</v>
      </c>
      <c r="B69" s="51" t="s">
        <v>105</v>
      </c>
      <c r="C69" s="51"/>
      <c r="D69" s="51"/>
      <c r="E69" s="51"/>
      <c r="F69" s="51"/>
      <c r="G69" s="51"/>
      <c r="H69" s="51"/>
      <c r="I69" s="2"/>
      <c r="J69" s="2"/>
    </row>
    <row r="73" spans="1:10" ht="12.75">
      <c r="A73" s="51" t="s">
        <v>184</v>
      </c>
      <c r="B73" s="51"/>
      <c r="C73" s="51"/>
      <c r="D73" s="51"/>
      <c r="E73" s="51"/>
      <c r="F73" s="51"/>
      <c r="G73" s="51"/>
      <c r="H73" s="51"/>
      <c r="I73" s="51"/>
      <c r="J73" s="51"/>
    </row>
    <row r="74" spans="1:3" ht="12.75">
      <c r="A74" s="84">
        <v>43913</v>
      </c>
      <c r="B74" s="84"/>
      <c r="C74" s="84"/>
    </row>
    <row r="78" ht="12.75">
      <c r="A78" s="20" t="s">
        <v>51</v>
      </c>
    </row>
    <row r="79" ht="12.75">
      <c r="A79" s="20" t="s">
        <v>55</v>
      </c>
    </row>
  </sheetData>
  <sheetProtection/>
  <mergeCells count="101">
    <mergeCell ref="B68:H68"/>
    <mergeCell ref="B69:H69"/>
    <mergeCell ref="A74:C74"/>
    <mergeCell ref="A33:J33"/>
    <mergeCell ref="C48:E48"/>
    <mergeCell ref="D58:I58"/>
    <mergeCell ref="D59:I59"/>
    <mergeCell ref="D60:I60"/>
    <mergeCell ref="D62:I62"/>
    <mergeCell ref="B66:H66"/>
    <mergeCell ref="B67:H67"/>
    <mergeCell ref="D54:I54"/>
    <mergeCell ref="D55:I55"/>
    <mergeCell ref="D56:I56"/>
    <mergeCell ref="D57:I57"/>
    <mergeCell ref="D50:I50"/>
    <mergeCell ref="I48:J48"/>
    <mergeCell ref="D51:I51"/>
    <mergeCell ref="D52:I52"/>
    <mergeCell ref="D53:I53"/>
    <mergeCell ref="D61:I61"/>
    <mergeCell ref="B45:E45"/>
    <mergeCell ref="B46:J46"/>
    <mergeCell ref="B47:E47"/>
    <mergeCell ref="B49:J49"/>
    <mergeCell ref="F36:F45"/>
    <mergeCell ref="I45:J45"/>
    <mergeCell ref="I47:J47"/>
    <mergeCell ref="B32:G32"/>
    <mergeCell ref="B37:E37"/>
    <mergeCell ref="B38:E38"/>
    <mergeCell ref="B39:E39"/>
    <mergeCell ref="B40:E40"/>
    <mergeCell ref="B41:E41"/>
    <mergeCell ref="B44:E44"/>
    <mergeCell ref="I43:J43"/>
    <mergeCell ref="B34:E34"/>
    <mergeCell ref="B35:J35"/>
    <mergeCell ref="B36:E36"/>
    <mergeCell ref="I34:J34"/>
    <mergeCell ref="I36:J36"/>
    <mergeCell ref="B30:G30"/>
    <mergeCell ref="I44:J44"/>
    <mergeCell ref="B25:G25"/>
    <mergeCell ref="I25:J25"/>
    <mergeCell ref="B26:G26"/>
    <mergeCell ref="I26:J26"/>
    <mergeCell ref="B42:E42"/>
    <mergeCell ref="B43:E43"/>
    <mergeCell ref="I32:J32"/>
    <mergeCell ref="B27:G27"/>
    <mergeCell ref="I27:J27"/>
    <mergeCell ref="B28:G28"/>
    <mergeCell ref="I28:J28"/>
    <mergeCell ref="B29:G29"/>
    <mergeCell ref="I30:J30"/>
    <mergeCell ref="B31:G31"/>
    <mergeCell ref="I31:J31"/>
    <mergeCell ref="I29:J29"/>
    <mergeCell ref="B22:G22"/>
    <mergeCell ref="I22:J22"/>
    <mergeCell ref="B23:G23"/>
    <mergeCell ref="I23:J23"/>
    <mergeCell ref="B24:G24"/>
    <mergeCell ref="I24:J24"/>
    <mergeCell ref="B19:G19"/>
    <mergeCell ref="I19:J19"/>
    <mergeCell ref="B20:G20"/>
    <mergeCell ref="I20:J20"/>
    <mergeCell ref="B21:G21"/>
    <mergeCell ref="I21:J21"/>
    <mergeCell ref="B16:G16"/>
    <mergeCell ref="I16:J16"/>
    <mergeCell ref="B17:G17"/>
    <mergeCell ref="I17:J17"/>
    <mergeCell ref="B18:G18"/>
    <mergeCell ref="I18:J18"/>
    <mergeCell ref="B13:G13"/>
    <mergeCell ref="I13:J13"/>
    <mergeCell ref="B14:G14"/>
    <mergeCell ref="I14:J14"/>
    <mergeCell ref="B15:G15"/>
    <mergeCell ref="I15:J15"/>
    <mergeCell ref="G4:J4"/>
    <mergeCell ref="G5:J5"/>
    <mergeCell ref="G6:J6"/>
    <mergeCell ref="B11:G11"/>
    <mergeCell ref="I11:J11"/>
    <mergeCell ref="B12:G12"/>
    <mergeCell ref="I12:J12"/>
    <mergeCell ref="A10:J10"/>
    <mergeCell ref="A73:J73"/>
    <mergeCell ref="I41:J41"/>
    <mergeCell ref="I42:J42"/>
    <mergeCell ref="B2:J2"/>
    <mergeCell ref="A1:J1"/>
    <mergeCell ref="A8:J8"/>
    <mergeCell ref="I37:J37"/>
    <mergeCell ref="I38:J38"/>
    <mergeCell ref="I39:J39"/>
    <mergeCell ref="I40:J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44">
      <selection activeCell="A49" sqref="A49:J77"/>
    </sheetView>
  </sheetViews>
  <sheetFormatPr defaultColWidth="9.00390625" defaultRowHeight="12.75"/>
  <cols>
    <col min="1" max="1" width="4.375" style="20" customWidth="1"/>
    <col min="2" max="2" width="2.75390625" style="0" hidden="1" customWidth="1"/>
    <col min="3" max="3" width="10.375" style="0" customWidth="1"/>
    <col min="4" max="4" width="10.00390625" style="0" customWidth="1"/>
    <col min="5" max="5" width="22.75390625" style="0" customWidth="1"/>
    <col min="6" max="6" width="7.875" style="0" customWidth="1"/>
    <col min="7" max="7" width="10.375" style="0" customWidth="1"/>
    <col min="8" max="8" width="11.375" style="0" customWidth="1"/>
    <col min="9" max="9" width="3.00390625" style="0" customWidth="1"/>
    <col min="10" max="10" width="8.375" style="0" customWidth="1"/>
  </cols>
  <sheetData>
    <row r="1" spans="2:11" ht="18">
      <c r="B1" s="55" t="s">
        <v>2</v>
      </c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8.25" customHeight="1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7:10" ht="18" customHeight="1" hidden="1">
      <c r="G4" s="57" t="s">
        <v>4</v>
      </c>
      <c r="H4" s="57"/>
      <c r="I4" s="57"/>
      <c r="J4" s="57"/>
    </row>
    <row r="5" spans="7:10" ht="12.75" customHeight="1" hidden="1">
      <c r="G5" s="57" t="s">
        <v>1</v>
      </c>
      <c r="H5" s="57"/>
      <c r="I5" s="57"/>
      <c r="J5" s="57"/>
    </row>
    <row r="6" spans="7:10" ht="12.75" customHeight="1" hidden="1">
      <c r="G6" s="57" t="s">
        <v>53</v>
      </c>
      <c r="H6" s="57"/>
      <c r="I6" s="57"/>
      <c r="J6" s="57"/>
    </row>
    <row r="8" spans="2:10" ht="28.5" customHeight="1">
      <c r="B8" s="56" t="s">
        <v>130</v>
      </c>
      <c r="C8" s="56"/>
      <c r="D8" s="56"/>
      <c r="E8" s="56"/>
      <c r="F8" s="56"/>
      <c r="G8" s="56"/>
      <c r="H8" s="56"/>
      <c r="I8" s="56"/>
      <c r="J8" s="56"/>
    </row>
    <row r="9" ht="6.75" customHeight="1"/>
    <row r="10" spans="2:13" ht="29.25" customHeight="1">
      <c r="B10" s="61" t="s">
        <v>5</v>
      </c>
      <c r="C10" s="61"/>
      <c r="D10" s="61"/>
      <c r="E10" s="61"/>
      <c r="F10" s="61"/>
      <c r="G10" s="61"/>
      <c r="H10" s="61"/>
      <c r="I10" s="99"/>
      <c r="J10" s="4"/>
      <c r="K10" s="4"/>
      <c r="L10" s="4"/>
      <c r="M10" s="4"/>
    </row>
    <row r="11" spans="1:10" ht="35.25" customHeight="1">
      <c r="A11" s="23" t="s">
        <v>56</v>
      </c>
      <c r="B11" s="58" t="s">
        <v>6</v>
      </c>
      <c r="C11" s="58"/>
      <c r="D11" s="58"/>
      <c r="E11" s="58"/>
      <c r="F11" s="58"/>
      <c r="G11" s="58"/>
      <c r="H11" s="9" t="s">
        <v>57</v>
      </c>
      <c r="I11" s="58" t="s">
        <v>8</v>
      </c>
      <c r="J11" s="58"/>
    </row>
    <row r="12" spans="1:10" ht="12.75">
      <c r="A12" s="21" t="s">
        <v>58</v>
      </c>
      <c r="B12" s="59" t="s">
        <v>9</v>
      </c>
      <c r="C12" s="59"/>
      <c r="D12" s="59"/>
      <c r="E12" s="59"/>
      <c r="F12" s="59"/>
      <c r="G12" s="59"/>
      <c r="H12" s="6"/>
      <c r="I12" s="60">
        <v>43466</v>
      </c>
      <c r="J12" s="60"/>
    </row>
    <row r="13" spans="1:10" ht="12.75">
      <c r="A13" s="21" t="s">
        <v>59</v>
      </c>
      <c r="B13" s="59" t="s">
        <v>10</v>
      </c>
      <c r="C13" s="59"/>
      <c r="D13" s="59"/>
      <c r="E13" s="59"/>
      <c r="F13" s="59"/>
      <c r="G13" s="59"/>
      <c r="H13" s="6"/>
      <c r="I13" s="60">
        <v>43830</v>
      </c>
      <c r="J13" s="60"/>
    </row>
    <row r="14" spans="1:10" ht="12.75">
      <c r="A14" s="21" t="s">
        <v>60</v>
      </c>
      <c r="B14" s="59" t="s">
        <v>11</v>
      </c>
      <c r="C14" s="59"/>
      <c r="D14" s="59"/>
      <c r="E14" s="59"/>
      <c r="F14" s="59"/>
      <c r="G14" s="59"/>
      <c r="H14" s="5" t="s">
        <v>13</v>
      </c>
      <c r="I14" s="62">
        <v>0</v>
      </c>
      <c r="J14" s="62"/>
    </row>
    <row r="15" spans="1:10" ht="12.75">
      <c r="A15" s="21" t="s">
        <v>61</v>
      </c>
      <c r="B15" s="59" t="s">
        <v>12</v>
      </c>
      <c r="C15" s="59"/>
      <c r="D15" s="59"/>
      <c r="E15" s="59"/>
      <c r="F15" s="59"/>
      <c r="G15" s="59"/>
      <c r="H15" s="5" t="s">
        <v>13</v>
      </c>
      <c r="I15" s="62">
        <v>110808.9</v>
      </c>
      <c r="J15" s="62"/>
    </row>
    <row r="16" spans="1:10" ht="12.75">
      <c r="A16" s="21" t="s">
        <v>62</v>
      </c>
      <c r="B16" s="59" t="s">
        <v>14</v>
      </c>
      <c r="C16" s="59"/>
      <c r="D16" s="59"/>
      <c r="E16" s="59"/>
      <c r="F16" s="59"/>
      <c r="G16" s="59"/>
      <c r="H16" s="5" t="s">
        <v>13</v>
      </c>
      <c r="I16" s="62">
        <v>0</v>
      </c>
      <c r="J16" s="62"/>
    </row>
    <row r="17" spans="1:10" ht="12.75">
      <c r="A17" s="21" t="s">
        <v>63</v>
      </c>
      <c r="B17" s="59" t="s">
        <v>15</v>
      </c>
      <c r="C17" s="59"/>
      <c r="D17" s="59"/>
      <c r="E17" s="59"/>
      <c r="F17" s="59"/>
      <c r="G17" s="59"/>
      <c r="H17" s="5" t="s">
        <v>13</v>
      </c>
      <c r="I17" s="62">
        <v>55641.6</v>
      </c>
      <c r="J17" s="62"/>
    </row>
    <row r="18" spans="1:11" ht="12.75">
      <c r="A18" s="21" t="s">
        <v>65</v>
      </c>
      <c r="B18" s="59" t="s">
        <v>16</v>
      </c>
      <c r="C18" s="59"/>
      <c r="D18" s="59"/>
      <c r="E18" s="59"/>
      <c r="F18" s="59"/>
      <c r="G18" s="59"/>
      <c r="H18" s="5" t="s">
        <v>13</v>
      </c>
      <c r="I18" s="62">
        <v>29548.8</v>
      </c>
      <c r="J18" s="62"/>
      <c r="K18" s="3"/>
    </row>
    <row r="19" spans="1:10" ht="12.75">
      <c r="A19" s="21" t="s">
        <v>66</v>
      </c>
      <c r="B19" s="59" t="s">
        <v>17</v>
      </c>
      <c r="C19" s="59"/>
      <c r="D19" s="59"/>
      <c r="E19" s="59"/>
      <c r="F19" s="59"/>
      <c r="G19" s="59"/>
      <c r="H19" s="5" t="s">
        <v>13</v>
      </c>
      <c r="I19" s="62">
        <v>13996.8</v>
      </c>
      <c r="J19" s="62"/>
    </row>
    <row r="20" spans="1:10" ht="12.75">
      <c r="A20" s="21" t="s">
        <v>67</v>
      </c>
      <c r="B20" s="59" t="s">
        <v>18</v>
      </c>
      <c r="C20" s="59"/>
      <c r="D20" s="59"/>
      <c r="E20" s="59"/>
      <c r="F20" s="59"/>
      <c r="G20" s="59"/>
      <c r="H20" s="5" t="s">
        <v>13</v>
      </c>
      <c r="I20" s="62">
        <v>12096</v>
      </c>
      <c r="J20" s="62"/>
    </row>
    <row r="21" spans="1:10" ht="12.75">
      <c r="A21" s="21" t="s">
        <v>64</v>
      </c>
      <c r="B21" s="59" t="s">
        <v>111</v>
      </c>
      <c r="C21" s="59"/>
      <c r="D21" s="59"/>
      <c r="E21" s="59"/>
      <c r="F21" s="59"/>
      <c r="G21" s="59"/>
      <c r="H21" s="5" t="s">
        <v>13</v>
      </c>
      <c r="I21" s="62">
        <f>J60</f>
        <v>48758</v>
      </c>
      <c r="J21" s="62"/>
    </row>
    <row r="22" spans="1:10" ht="47.25" customHeight="1">
      <c r="A22" s="21" t="s">
        <v>68</v>
      </c>
      <c r="B22" s="63" t="s">
        <v>112</v>
      </c>
      <c r="C22" s="63"/>
      <c r="D22" s="63"/>
      <c r="E22" s="63"/>
      <c r="F22" s="63"/>
      <c r="G22" s="63"/>
      <c r="H22" s="13" t="s">
        <v>13</v>
      </c>
      <c r="I22" s="64">
        <f>I18+I20</f>
        <v>41644.8</v>
      </c>
      <c r="J22" s="64"/>
    </row>
    <row r="23" spans="1:10" ht="12.75">
      <c r="A23" s="21" t="s">
        <v>69</v>
      </c>
      <c r="B23" s="59" t="s">
        <v>19</v>
      </c>
      <c r="C23" s="59"/>
      <c r="D23" s="59"/>
      <c r="E23" s="59"/>
      <c r="F23" s="59"/>
      <c r="G23" s="59"/>
      <c r="H23" s="5" t="s">
        <v>13</v>
      </c>
      <c r="I23" s="62">
        <v>71895.57</v>
      </c>
      <c r="J23" s="62"/>
    </row>
    <row r="24" spans="1:10" ht="12.75">
      <c r="A24" s="21" t="s">
        <v>70</v>
      </c>
      <c r="B24" s="59" t="s">
        <v>20</v>
      </c>
      <c r="C24" s="59"/>
      <c r="D24" s="59"/>
      <c r="E24" s="59"/>
      <c r="F24" s="59"/>
      <c r="G24" s="59"/>
      <c r="H24" s="5" t="s">
        <v>13</v>
      </c>
      <c r="I24" s="62">
        <v>71895.57</v>
      </c>
      <c r="J24" s="62"/>
    </row>
    <row r="25" spans="1:10" ht="12.75">
      <c r="A25" s="21" t="s">
        <v>71</v>
      </c>
      <c r="B25" s="59" t="s">
        <v>21</v>
      </c>
      <c r="C25" s="59"/>
      <c r="D25" s="59"/>
      <c r="E25" s="59"/>
      <c r="F25" s="59"/>
      <c r="G25" s="59"/>
      <c r="H25" s="5" t="s">
        <v>13</v>
      </c>
      <c r="I25" s="62">
        <v>0</v>
      </c>
      <c r="J25" s="62"/>
    </row>
    <row r="26" spans="1:10" ht="12.75">
      <c r="A26" s="21" t="s">
        <v>72</v>
      </c>
      <c r="B26" s="59" t="s">
        <v>22</v>
      </c>
      <c r="C26" s="59"/>
      <c r="D26" s="59"/>
      <c r="E26" s="59"/>
      <c r="F26" s="59"/>
      <c r="G26" s="59"/>
      <c r="H26" s="5" t="s">
        <v>13</v>
      </c>
      <c r="I26" s="62">
        <v>0</v>
      </c>
      <c r="J26" s="62"/>
    </row>
    <row r="27" spans="1:10" ht="12.75">
      <c r="A27" s="21" t="s">
        <v>73</v>
      </c>
      <c r="B27" s="59" t="s">
        <v>23</v>
      </c>
      <c r="C27" s="59"/>
      <c r="D27" s="59"/>
      <c r="E27" s="59"/>
      <c r="F27" s="59"/>
      <c r="G27" s="59"/>
      <c r="H27" s="5" t="s">
        <v>13</v>
      </c>
      <c r="I27" s="62">
        <v>0</v>
      </c>
      <c r="J27" s="62"/>
    </row>
    <row r="28" spans="1:10" ht="12.75">
      <c r="A28" s="21" t="s">
        <v>74</v>
      </c>
      <c r="B28" s="59" t="s">
        <v>24</v>
      </c>
      <c r="C28" s="59"/>
      <c r="D28" s="59"/>
      <c r="E28" s="59"/>
      <c r="F28" s="59"/>
      <c r="G28" s="59"/>
      <c r="H28" s="5" t="s">
        <v>13</v>
      </c>
      <c r="I28" s="62">
        <v>0</v>
      </c>
      <c r="J28" s="62"/>
    </row>
    <row r="29" spans="1:10" ht="12.75">
      <c r="A29" s="21" t="s">
        <v>75</v>
      </c>
      <c r="B29" s="59" t="s">
        <v>25</v>
      </c>
      <c r="C29" s="59"/>
      <c r="D29" s="59"/>
      <c r="E29" s="59"/>
      <c r="F29" s="59"/>
      <c r="G29" s="59"/>
      <c r="H29" s="5" t="s">
        <v>13</v>
      </c>
      <c r="I29" s="62">
        <v>0</v>
      </c>
      <c r="J29" s="62"/>
    </row>
    <row r="30" spans="1:10" ht="12.75">
      <c r="A30" s="21" t="s">
        <v>76</v>
      </c>
      <c r="B30" s="59" t="s">
        <v>26</v>
      </c>
      <c r="C30" s="59"/>
      <c r="D30" s="59"/>
      <c r="E30" s="59"/>
      <c r="F30" s="59"/>
      <c r="G30" s="59"/>
      <c r="H30" s="5" t="s">
        <v>13</v>
      </c>
      <c r="I30" s="62">
        <v>0</v>
      </c>
      <c r="J30" s="62"/>
    </row>
    <row r="31" spans="1:10" ht="12.75">
      <c r="A31" s="21" t="s">
        <v>77</v>
      </c>
      <c r="B31" s="59" t="s">
        <v>114</v>
      </c>
      <c r="C31" s="59"/>
      <c r="D31" s="59"/>
      <c r="E31" s="59"/>
      <c r="F31" s="59"/>
      <c r="G31" s="59"/>
      <c r="H31" s="5" t="s">
        <v>13</v>
      </c>
      <c r="I31" s="52">
        <f>I15-I21-I22+I23</f>
        <v>92301.67</v>
      </c>
      <c r="J31" s="53"/>
    </row>
    <row r="32" spans="1:10" ht="12.75">
      <c r="A32" s="21" t="s">
        <v>78</v>
      </c>
      <c r="B32" s="59" t="s">
        <v>28</v>
      </c>
      <c r="C32" s="59"/>
      <c r="D32" s="59"/>
      <c r="E32" s="59"/>
      <c r="F32" s="59"/>
      <c r="G32" s="59"/>
      <c r="H32" s="5" t="s">
        <v>13</v>
      </c>
      <c r="I32" s="62">
        <v>0</v>
      </c>
      <c r="J32" s="62"/>
    </row>
    <row r="33" spans="1:10" ht="21" customHeight="1">
      <c r="A33" s="85" t="s">
        <v>93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3" ht="39" customHeight="1">
      <c r="A34" s="24" t="s">
        <v>56</v>
      </c>
      <c r="B34" s="92" t="s">
        <v>29</v>
      </c>
      <c r="C34" s="93"/>
      <c r="D34" s="93"/>
      <c r="E34" s="94"/>
      <c r="F34" s="9" t="s">
        <v>30</v>
      </c>
      <c r="G34" s="9" t="s">
        <v>31</v>
      </c>
      <c r="H34" s="9" t="s">
        <v>32</v>
      </c>
      <c r="I34" s="68" t="s">
        <v>33</v>
      </c>
      <c r="J34" s="69"/>
      <c r="K34" s="2"/>
      <c r="L34" s="2"/>
      <c r="M34" s="2"/>
    </row>
    <row r="35" spans="1:10" ht="15" customHeight="1">
      <c r="A35" s="21"/>
      <c r="B35" s="65" t="s">
        <v>34</v>
      </c>
      <c r="C35" s="66"/>
      <c r="D35" s="66"/>
      <c r="E35" s="66"/>
      <c r="F35" s="66"/>
      <c r="G35" s="66"/>
      <c r="H35" s="66"/>
      <c r="I35" s="66"/>
      <c r="J35" s="67"/>
    </row>
    <row r="36" spans="1:10" ht="36" customHeight="1">
      <c r="A36" s="21" t="s">
        <v>79</v>
      </c>
      <c r="B36" s="98" t="s">
        <v>35</v>
      </c>
      <c r="C36" s="73"/>
      <c r="D36" s="73"/>
      <c r="E36" s="74"/>
      <c r="F36" s="80">
        <v>288</v>
      </c>
      <c r="G36" s="5">
        <v>7.15</v>
      </c>
      <c r="H36" s="5">
        <f>F36*G36*12</f>
        <v>24710.4</v>
      </c>
      <c r="I36" s="52"/>
      <c r="J36" s="53"/>
    </row>
    <row r="37" spans="1:10" ht="12.75">
      <c r="A37" s="21" t="s">
        <v>80</v>
      </c>
      <c r="B37" s="86" t="s">
        <v>36</v>
      </c>
      <c r="C37" s="76"/>
      <c r="D37" s="76"/>
      <c r="E37" s="77"/>
      <c r="F37" s="81"/>
      <c r="G37" s="11">
        <v>2.1</v>
      </c>
      <c r="H37" s="5">
        <f>F36*G37*12</f>
        <v>7257.6</v>
      </c>
      <c r="I37" s="52"/>
      <c r="J37" s="53"/>
    </row>
    <row r="38" spans="1:10" ht="12.75">
      <c r="A38" s="21" t="s">
        <v>81</v>
      </c>
      <c r="B38" s="86" t="s">
        <v>37</v>
      </c>
      <c r="C38" s="76"/>
      <c r="D38" s="76"/>
      <c r="E38" s="77"/>
      <c r="F38" s="81"/>
      <c r="G38" s="11">
        <v>1.8</v>
      </c>
      <c r="H38" s="5">
        <f>F36*G38*12</f>
        <v>6220.799999999999</v>
      </c>
      <c r="I38" s="52"/>
      <c r="J38" s="53"/>
    </row>
    <row r="39" spans="1:10" ht="12.75">
      <c r="A39" s="21" t="s">
        <v>82</v>
      </c>
      <c r="B39" s="86" t="s">
        <v>38</v>
      </c>
      <c r="C39" s="76"/>
      <c r="D39" s="76"/>
      <c r="E39" s="77"/>
      <c r="F39" s="81"/>
      <c r="G39" s="11">
        <v>1.5</v>
      </c>
      <c r="H39" s="5">
        <f>F36*G39*12</f>
        <v>5184</v>
      </c>
      <c r="I39" s="52"/>
      <c r="J39" s="53"/>
    </row>
    <row r="40" spans="1:10" ht="12.75">
      <c r="A40" s="21" t="s">
        <v>83</v>
      </c>
      <c r="B40" s="86" t="s">
        <v>39</v>
      </c>
      <c r="C40" s="76"/>
      <c r="D40" s="76"/>
      <c r="E40" s="77"/>
      <c r="F40" s="81"/>
      <c r="G40" s="11">
        <v>0.6</v>
      </c>
      <c r="H40" s="5">
        <f>F36*G40*12</f>
        <v>2073.6</v>
      </c>
      <c r="I40" s="52"/>
      <c r="J40" s="53"/>
    </row>
    <row r="41" spans="1:10" ht="24" customHeight="1">
      <c r="A41" s="21" t="s">
        <v>84</v>
      </c>
      <c r="B41" s="98" t="s">
        <v>40</v>
      </c>
      <c r="C41" s="73"/>
      <c r="D41" s="73"/>
      <c r="E41" s="74"/>
      <c r="F41" s="81"/>
      <c r="G41" s="11">
        <v>0.95</v>
      </c>
      <c r="H41" s="5">
        <f>F36*G41*12</f>
        <v>3283.2</v>
      </c>
      <c r="I41" s="52"/>
      <c r="J41" s="53"/>
    </row>
    <row r="42" spans="1:10" ht="21.75" customHeight="1">
      <c r="A42" s="21" t="s">
        <v>85</v>
      </c>
      <c r="B42" s="86" t="s">
        <v>41</v>
      </c>
      <c r="C42" s="76"/>
      <c r="D42" s="76"/>
      <c r="E42" s="77"/>
      <c r="F42" s="81"/>
      <c r="G42" s="11">
        <v>0.2</v>
      </c>
      <c r="H42" s="5">
        <f>F36*G42*12</f>
        <v>691.2</v>
      </c>
      <c r="I42" s="52"/>
      <c r="J42" s="53"/>
    </row>
    <row r="43" spans="1:10" ht="12.75">
      <c r="A43" s="21" t="s">
        <v>86</v>
      </c>
      <c r="B43" s="86" t="s">
        <v>42</v>
      </c>
      <c r="C43" s="76"/>
      <c r="D43" s="76"/>
      <c r="E43" s="77"/>
      <c r="F43" s="81"/>
      <c r="G43" s="5">
        <v>0.1</v>
      </c>
      <c r="H43" s="5">
        <f>F36*G43*12</f>
        <v>345.6</v>
      </c>
      <c r="I43" s="52"/>
      <c r="J43" s="53"/>
    </row>
    <row r="44" spans="1:10" ht="12.75">
      <c r="A44" s="21" t="s">
        <v>87</v>
      </c>
      <c r="B44" s="86" t="s">
        <v>43</v>
      </c>
      <c r="C44" s="76"/>
      <c r="D44" s="76"/>
      <c r="E44" s="77"/>
      <c r="F44" s="81"/>
      <c r="G44" s="5">
        <v>1.3</v>
      </c>
      <c r="H44" s="5">
        <f>F36*G44*12</f>
        <v>4492.8</v>
      </c>
      <c r="I44" s="52"/>
      <c r="J44" s="53"/>
    </row>
    <row r="45" spans="1:10" ht="15" customHeight="1">
      <c r="A45" s="21" t="s">
        <v>88</v>
      </c>
      <c r="B45" s="86" t="s">
        <v>44</v>
      </c>
      <c r="C45" s="76"/>
      <c r="D45" s="76"/>
      <c r="E45" s="77"/>
      <c r="F45" s="82"/>
      <c r="G45" s="5">
        <v>3.5</v>
      </c>
      <c r="H45" s="5">
        <f>F36*G45*12</f>
        <v>12096</v>
      </c>
      <c r="I45" s="52"/>
      <c r="J45" s="53"/>
    </row>
    <row r="46" spans="1:10" ht="23.25" customHeight="1">
      <c r="A46" s="26"/>
      <c r="B46" s="65" t="s">
        <v>45</v>
      </c>
      <c r="C46" s="66"/>
      <c r="D46" s="66"/>
      <c r="E46" s="66"/>
      <c r="F46" s="66"/>
      <c r="G46" s="66"/>
      <c r="H46" s="66"/>
      <c r="I46" s="66"/>
      <c r="J46" s="67"/>
    </row>
    <row r="47" spans="1:10" ht="12.75">
      <c r="A47" s="21" t="s">
        <v>89</v>
      </c>
      <c r="B47" s="98" t="s">
        <v>46</v>
      </c>
      <c r="C47" s="73"/>
      <c r="D47" s="73"/>
      <c r="E47" s="74"/>
      <c r="F47" s="19">
        <v>288</v>
      </c>
      <c r="G47" s="5">
        <v>4.05</v>
      </c>
      <c r="H47" s="5">
        <f>F47*G47*12</f>
        <v>13996.8</v>
      </c>
      <c r="I47" s="52"/>
      <c r="J47" s="53"/>
    </row>
    <row r="48" spans="1:10" ht="17.25" customHeight="1">
      <c r="A48" s="21" t="s">
        <v>90</v>
      </c>
      <c r="B48" s="5" t="s">
        <v>47</v>
      </c>
      <c r="C48" s="86" t="s">
        <v>110</v>
      </c>
      <c r="D48" s="76"/>
      <c r="E48" s="77"/>
      <c r="F48" s="8"/>
      <c r="G48" s="8">
        <v>16.1</v>
      </c>
      <c r="H48" s="8">
        <f>H36+H43+H44+H45+H47</f>
        <v>55641.600000000006</v>
      </c>
      <c r="I48" s="70">
        <v>71895.57</v>
      </c>
      <c r="J48" s="71"/>
    </row>
    <row r="49" spans="1:10" ht="29.25" customHeight="1">
      <c r="A49" s="25"/>
      <c r="B49" s="85" t="s">
        <v>126</v>
      </c>
      <c r="C49" s="85"/>
      <c r="D49" s="85"/>
      <c r="E49" s="85"/>
      <c r="F49" s="85"/>
      <c r="G49" s="85"/>
      <c r="H49" s="85"/>
      <c r="I49" s="85"/>
      <c r="J49" s="85"/>
    </row>
    <row r="50" spans="1:10" ht="33.75">
      <c r="A50" s="23" t="s">
        <v>56</v>
      </c>
      <c r="B50" s="10"/>
      <c r="C50" s="14" t="s">
        <v>52</v>
      </c>
      <c r="D50" s="92" t="s">
        <v>48</v>
      </c>
      <c r="E50" s="93"/>
      <c r="F50" s="93"/>
      <c r="G50" s="93"/>
      <c r="H50" s="93"/>
      <c r="I50" s="94"/>
      <c r="J50" s="9" t="s">
        <v>49</v>
      </c>
    </row>
    <row r="51" spans="1:10" ht="13.5" customHeight="1">
      <c r="A51" s="21" t="s">
        <v>91</v>
      </c>
      <c r="B51" s="5"/>
      <c r="C51" s="16" t="s">
        <v>175</v>
      </c>
      <c r="D51" s="95" t="s">
        <v>167</v>
      </c>
      <c r="E51" s="96" t="s">
        <v>167</v>
      </c>
      <c r="F51" s="96" t="s">
        <v>167</v>
      </c>
      <c r="G51" s="96" t="s">
        <v>167</v>
      </c>
      <c r="H51" s="96" t="s">
        <v>167</v>
      </c>
      <c r="I51" s="97" t="s">
        <v>167</v>
      </c>
      <c r="J51" s="18">
        <v>766</v>
      </c>
    </row>
    <row r="52" spans="1:10" ht="12.75">
      <c r="A52" s="21" t="s">
        <v>92</v>
      </c>
      <c r="B52" s="5"/>
      <c r="C52" s="5" t="s">
        <v>176</v>
      </c>
      <c r="D52" s="89" t="s">
        <v>168</v>
      </c>
      <c r="E52" s="90" t="s">
        <v>168</v>
      </c>
      <c r="F52" s="90" t="s">
        <v>168</v>
      </c>
      <c r="G52" s="90" t="s">
        <v>168</v>
      </c>
      <c r="H52" s="90" t="s">
        <v>168</v>
      </c>
      <c r="I52" s="91" t="s">
        <v>168</v>
      </c>
      <c r="J52" s="5">
        <v>4252</v>
      </c>
    </row>
    <row r="53" spans="1:10" ht="12.75">
      <c r="A53" s="21" t="s">
        <v>94</v>
      </c>
      <c r="B53" s="5"/>
      <c r="C53" s="5" t="s">
        <v>182</v>
      </c>
      <c r="D53" s="89" t="s">
        <v>169</v>
      </c>
      <c r="E53" s="90" t="s">
        <v>169</v>
      </c>
      <c r="F53" s="90" t="s">
        <v>169</v>
      </c>
      <c r="G53" s="90" t="s">
        <v>169</v>
      </c>
      <c r="H53" s="90" t="s">
        <v>169</v>
      </c>
      <c r="I53" s="91" t="s">
        <v>169</v>
      </c>
      <c r="J53" s="5">
        <v>3902</v>
      </c>
    </row>
    <row r="54" spans="1:10" ht="12.75">
      <c r="A54" s="21" t="s">
        <v>95</v>
      </c>
      <c r="B54" s="5"/>
      <c r="C54" s="5" t="s">
        <v>183</v>
      </c>
      <c r="D54" s="89" t="s">
        <v>170</v>
      </c>
      <c r="E54" s="90" t="s">
        <v>170</v>
      </c>
      <c r="F54" s="90" t="s">
        <v>170</v>
      </c>
      <c r="G54" s="90" t="s">
        <v>170</v>
      </c>
      <c r="H54" s="90" t="s">
        <v>170</v>
      </c>
      <c r="I54" s="91" t="s">
        <v>170</v>
      </c>
      <c r="J54" s="5">
        <v>19698</v>
      </c>
    </row>
    <row r="55" spans="1:10" ht="12.75">
      <c r="A55" s="21" t="s">
        <v>96</v>
      </c>
      <c r="B55" s="5"/>
      <c r="C55" s="5" t="s">
        <v>177</v>
      </c>
      <c r="D55" s="89" t="s">
        <v>171</v>
      </c>
      <c r="E55" s="90" t="s">
        <v>171</v>
      </c>
      <c r="F55" s="90" t="s">
        <v>171</v>
      </c>
      <c r="G55" s="90" t="s">
        <v>171</v>
      </c>
      <c r="H55" s="90" t="s">
        <v>171</v>
      </c>
      <c r="I55" s="91" t="s">
        <v>171</v>
      </c>
      <c r="J55" s="5">
        <v>1258</v>
      </c>
    </row>
    <row r="56" spans="1:10" ht="12.75">
      <c r="A56" s="21" t="s">
        <v>97</v>
      </c>
      <c r="B56" s="5"/>
      <c r="C56" s="5" t="s">
        <v>178</v>
      </c>
      <c r="D56" s="89" t="s">
        <v>172</v>
      </c>
      <c r="E56" s="90" t="s">
        <v>172</v>
      </c>
      <c r="F56" s="90" t="s">
        <v>172</v>
      </c>
      <c r="G56" s="90" t="s">
        <v>172</v>
      </c>
      <c r="H56" s="90" t="s">
        <v>172</v>
      </c>
      <c r="I56" s="91" t="s">
        <v>172</v>
      </c>
      <c r="J56" s="5">
        <v>7860</v>
      </c>
    </row>
    <row r="57" spans="1:10" ht="12.75">
      <c r="A57" s="21" t="s">
        <v>106</v>
      </c>
      <c r="B57" s="5"/>
      <c r="C57" s="5" t="s">
        <v>179</v>
      </c>
      <c r="D57" s="89" t="s">
        <v>173</v>
      </c>
      <c r="E57" s="90" t="s">
        <v>173</v>
      </c>
      <c r="F57" s="90" t="s">
        <v>173</v>
      </c>
      <c r="G57" s="90" t="s">
        <v>173</v>
      </c>
      <c r="H57" s="90" t="s">
        <v>173</v>
      </c>
      <c r="I57" s="91" t="s">
        <v>173</v>
      </c>
      <c r="J57" s="5">
        <v>4759</v>
      </c>
    </row>
    <row r="58" spans="1:10" ht="12.75">
      <c r="A58" s="25" t="s">
        <v>107</v>
      </c>
      <c r="B58" s="5"/>
      <c r="C58" s="5" t="s">
        <v>180</v>
      </c>
      <c r="D58" s="89" t="s">
        <v>174</v>
      </c>
      <c r="E58" s="90" t="s">
        <v>174</v>
      </c>
      <c r="F58" s="90" t="s">
        <v>174</v>
      </c>
      <c r="G58" s="90" t="s">
        <v>174</v>
      </c>
      <c r="H58" s="90" t="s">
        <v>174</v>
      </c>
      <c r="I58" s="91" t="s">
        <v>174</v>
      </c>
      <c r="J58" s="5">
        <v>6263</v>
      </c>
    </row>
    <row r="59" spans="1:10" ht="12.75" hidden="1">
      <c r="A59" s="25"/>
      <c r="B59" s="5"/>
      <c r="C59" s="5"/>
      <c r="D59" s="70"/>
      <c r="E59" s="78"/>
      <c r="F59" s="78"/>
      <c r="G59" s="78"/>
      <c r="H59" s="78"/>
      <c r="I59" s="71"/>
      <c r="J59" s="8"/>
    </row>
    <row r="60" spans="1:10" ht="18.75" customHeight="1">
      <c r="A60" s="21" t="s">
        <v>108</v>
      </c>
      <c r="B60" s="5"/>
      <c r="C60" s="5"/>
      <c r="D60" s="87" t="s">
        <v>50</v>
      </c>
      <c r="E60" s="87"/>
      <c r="F60" s="87"/>
      <c r="G60" s="87"/>
      <c r="H60" s="87"/>
      <c r="I60" s="87"/>
      <c r="J60" s="8">
        <f>SUM(J51:J59)</f>
        <v>48758</v>
      </c>
    </row>
    <row r="61" spans="1:10" ht="12.75">
      <c r="A61" s="25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7"/>
      <c r="B62" s="30"/>
      <c r="C62" s="30"/>
      <c r="D62" s="30"/>
      <c r="E62" s="30"/>
      <c r="F62" s="30"/>
      <c r="G62" s="30"/>
      <c r="H62" s="30"/>
      <c r="I62" s="30"/>
      <c r="J62" s="30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0" t="s">
        <v>98</v>
      </c>
      <c r="B64" s="51" t="s">
        <v>181</v>
      </c>
      <c r="C64" s="51"/>
      <c r="D64" s="51"/>
      <c r="E64" s="51"/>
      <c r="F64" s="51"/>
      <c r="G64" s="51"/>
      <c r="H64" s="51"/>
      <c r="I64" s="2"/>
      <c r="J64" s="2"/>
    </row>
    <row r="65" spans="1:10" ht="12.75">
      <c r="A65" s="20" t="s">
        <v>100</v>
      </c>
      <c r="B65" s="88" t="s">
        <v>101</v>
      </c>
      <c r="C65" s="88"/>
      <c r="D65" s="88"/>
      <c r="E65" s="88"/>
      <c r="F65" s="88"/>
      <c r="G65" s="88"/>
      <c r="H65" s="88"/>
      <c r="I65" s="2"/>
      <c r="J65" s="2"/>
    </row>
    <row r="66" spans="1:10" ht="12.75">
      <c r="A66" s="20" t="s">
        <v>102</v>
      </c>
      <c r="B66" s="88" t="s">
        <v>103</v>
      </c>
      <c r="C66" s="88"/>
      <c r="D66" s="88"/>
      <c r="E66" s="88"/>
      <c r="F66" s="88"/>
      <c r="G66" s="88"/>
      <c r="H66" s="88"/>
      <c r="I66" s="2"/>
      <c r="J66" s="2"/>
    </row>
    <row r="67" spans="1:10" ht="12.75">
      <c r="A67" s="20" t="s">
        <v>104</v>
      </c>
      <c r="B67" s="88" t="s">
        <v>105</v>
      </c>
      <c r="C67" s="88"/>
      <c r="D67" s="88"/>
      <c r="E67" s="88"/>
      <c r="F67" s="88"/>
      <c r="G67" s="88"/>
      <c r="H67" s="88"/>
      <c r="I67" s="2"/>
      <c r="J67" s="2"/>
    </row>
    <row r="71" spans="1:10" ht="12.75">
      <c r="A71" s="51" t="s">
        <v>184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3" ht="12.75">
      <c r="A72" s="84">
        <v>43913</v>
      </c>
      <c r="B72" s="84"/>
      <c r="C72" s="84"/>
    </row>
    <row r="76" ht="12.75">
      <c r="A76" s="20" t="s">
        <v>51</v>
      </c>
    </row>
    <row r="77" ht="12.75">
      <c r="A77" s="20" t="s">
        <v>55</v>
      </c>
    </row>
  </sheetData>
  <sheetProtection/>
  <mergeCells count="99">
    <mergeCell ref="A72:C72"/>
    <mergeCell ref="I36:J36"/>
    <mergeCell ref="I37:J37"/>
    <mergeCell ref="I38:J38"/>
    <mergeCell ref="I39:J39"/>
    <mergeCell ref="I40:J40"/>
    <mergeCell ref="I41:J41"/>
    <mergeCell ref="B43:E43"/>
    <mergeCell ref="I43:J43"/>
    <mergeCell ref="I44:J44"/>
    <mergeCell ref="B10:I10"/>
    <mergeCell ref="B11:G11"/>
    <mergeCell ref="I11:J11"/>
    <mergeCell ref="C48:E48"/>
    <mergeCell ref="B66:H66"/>
    <mergeCell ref="B67:H67"/>
    <mergeCell ref="B12:G12"/>
    <mergeCell ref="I12:J12"/>
    <mergeCell ref="B13:G13"/>
    <mergeCell ref="I13:J13"/>
    <mergeCell ref="B1:J1"/>
    <mergeCell ref="B2:J2"/>
    <mergeCell ref="G4:J4"/>
    <mergeCell ref="G5:J5"/>
    <mergeCell ref="G6:J6"/>
    <mergeCell ref="B8:J8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A33:J33"/>
    <mergeCell ref="B30:G30"/>
    <mergeCell ref="I30:J30"/>
    <mergeCell ref="B31:G31"/>
    <mergeCell ref="I31:J31"/>
    <mergeCell ref="B32:G32"/>
    <mergeCell ref="I32:J32"/>
    <mergeCell ref="B34:E34"/>
    <mergeCell ref="B35:J35"/>
    <mergeCell ref="B36:E36"/>
    <mergeCell ref="I34:J34"/>
    <mergeCell ref="B37:E37"/>
    <mergeCell ref="I42:J42"/>
    <mergeCell ref="I45:J45"/>
    <mergeCell ref="I47:J47"/>
    <mergeCell ref="I48:J48"/>
    <mergeCell ref="B38:E38"/>
    <mergeCell ref="B39:E39"/>
    <mergeCell ref="B40:E40"/>
    <mergeCell ref="B41:E41"/>
    <mergeCell ref="B42:E42"/>
    <mergeCell ref="D56:I56"/>
    <mergeCell ref="D50:I50"/>
    <mergeCell ref="D51:I51"/>
    <mergeCell ref="D52:I52"/>
    <mergeCell ref="D53:I53"/>
    <mergeCell ref="B44:E44"/>
    <mergeCell ref="B45:E45"/>
    <mergeCell ref="B46:J46"/>
    <mergeCell ref="B47:E47"/>
    <mergeCell ref="B49:J49"/>
    <mergeCell ref="B65:H65"/>
    <mergeCell ref="F36:F45"/>
    <mergeCell ref="A71:J71"/>
    <mergeCell ref="D57:I57"/>
    <mergeCell ref="D58:I58"/>
    <mergeCell ref="D59:I59"/>
    <mergeCell ref="D60:I60"/>
    <mergeCell ref="B64:H64"/>
    <mergeCell ref="D54:I54"/>
    <mergeCell ref="D55:I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3">
      <selection activeCell="L72" sqref="L72"/>
    </sheetView>
  </sheetViews>
  <sheetFormatPr defaultColWidth="9.00390625" defaultRowHeight="12.75"/>
  <cols>
    <col min="1" max="1" width="3.875" style="20" customWidth="1"/>
    <col min="2" max="2" width="0.12890625" style="0" hidden="1" customWidth="1"/>
    <col min="3" max="3" width="9.875" style="0" customWidth="1"/>
    <col min="4" max="4" width="10.00390625" style="0" customWidth="1"/>
    <col min="5" max="5" width="22.625" style="0" customWidth="1"/>
    <col min="6" max="6" width="7.875" style="0" customWidth="1"/>
    <col min="7" max="7" width="10.625" style="0" customWidth="1"/>
    <col min="8" max="8" width="12.75390625" style="0" customWidth="1"/>
    <col min="9" max="9" width="3.25390625" style="0" customWidth="1"/>
    <col min="10" max="10" width="8.375" style="0" customWidth="1"/>
  </cols>
  <sheetData>
    <row r="1" spans="2:11" ht="18">
      <c r="B1" s="55" t="s">
        <v>2</v>
      </c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5.25" customHeight="1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7:10" ht="14.25" customHeight="1" hidden="1">
      <c r="G4" s="57" t="s">
        <v>4</v>
      </c>
      <c r="H4" s="57"/>
      <c r="I4" s="57"/>
      <c r="J4" s="57"/>
    </row>
    <row r="5" spans="7:10" ht="12.75" customHeight="1" hidden="1">
      <c r="G5" s="57" t="s">
        <v>1</v>
      </c>
      <c r="H5" s="57"/>
      <c r="I5" s="57"/>
      <c r="J5" s="57"/>
    </row>
    <row r="6" spans="7:10" ht="12.75" customHeight="1" hidden="1">
      <c r="G6" s="57" t="s">
        <v>53</v>
      </c>
      <c r="H6" s="57"/>
      <c r="I6" s="57"/>
      <c r="J6" s="57"/>
    </row>
    <row r="7" ht="9" customHeight="1"/>
    <row r="8" spans="2:10" ht="29.25" customHeight="1">
      <c r="B8" s="56" t="s">
        <v>131</v>
      </c>
      <c r="C8" s="56"/>
      <c r="D8" s="56"/>
      <c r="E8" s="56"/>
      <c r="F8" s="56"/>
      <c r="G8" s="56"/>
      <c r="H8" s="56"/>
      <c r="I8" s="56"/>
      <c r="J8" s="56"/>
    </row>
    <row r="9" ht="6.75" customHeight="1"/>
    <row r="10" spans="2:13" ht="29.25" customHeight="1">
      <c r="B10" s="61" t="s">
        <v>5</v>
      </c>
      <c r="C10" s="61"/>
      <c r="D10" s="61"/>
      <c r="E10" s="61"/>
      <c r="F10" s="61"/>
      <c r="G10" s="61"/>
      <c r="H10" s="61"/>
      <c r="I10" s="99"/>
      <c r="J10" s="4"/>
      <c r="K10" s="4"/>
      <c r="L10" s="4"/>
      <c r="M10" s="4"/>
    </row>
    <row r="11" spans="1:10" ht="33.75" customHeight="1">
      <c r="A11" s="23" t="s">
        <v>56</v>
      </c>
      <c r="B11" s="58" t="s">
        <v>6</v>
      </c>
      <c r="C11" s="58"/>
      <c r="D11" s="58"/>
      <c r="E11" s="58"/>
      <c r="F11" s="58"/>
      <c r="G11" s="58"/>
      <c r="H11" s="9" t="s">
        <v>57</v>
      </c>
      <c r="I11" s="58" t="s">
        <v>8</v>
      </c>
      <c r="J11" s="58"/>
    </row>
    <row r="12" spans="1:10" ht="12.75">
      <c r="A12" s="21" t="s">
        <v>58</v>
      </c>
      <c r="B12" s="59" t="s">
        <v>9</v>
      </c>
      <c r="C12" s="59"/>
      <c r="D12" s="59"/>
      <c r="E12" s="59"/>
      <c r="F12" s="59"/>
      <c r="G12" s="59"/>
      <c r="H12" s="6"/>
      <c r="I12" s="60">
        <v>43466</v>
      </c>
      <c r="J12" s="60"/>
    </row>
    <row r="13" spans="1:10" ht="12.75">
      <c r="A13" s="21" t="s">
        <v>59</v>
      </c>
      <c r="B13" s="59" t="s">
        <v>10</v>
      </c>
      <c r="C13" s="59"/>
      <c r="D13" s="59"/>
      <c r="E13" s="59"/>
      <c r="F13" s="59"/>
      <c r="G13" s="59"/>
      <c r="H13" s="6"/>
      <c r="I13" s="60">
        <v>43830</v>
      </c>
      <c r="J13" s="60"/>
    </row>
    <row r="14" spans="1:10" ht="12.75">
      <c r="A14" s="21" t="s">
        <v>60</v>
      </c>
      <c r="B14" s="59" t="s">
        <v>11</v>
      </c>
      <c r="C14" s="59"/>
      <c r="D14" s="59"/>
      <c r="E14" s="59"/>
      <c r="F14" s="59"/>
      <c r="G14" s="59"/>
      <c r="H14" s="5" t="s">
        <v>13</v>
      </c>
      <c r="I14" s="62">
        <v>0</v>
      </c>
      <c r="J14" s="62"/>
    </row>
    <row r="15" spans="1:10" ht="12.75">
      <c r="A15" s="21" t="s">
        <v>61</v>
      </c>
      <c r="B15" s="59" t="s">
        <v>12</v>
      </c>
      <c r="C15" s="59"/>
      <c r="D15" s="59"/>
      <c r="E15" s="59"/>
      <c r="F15" s="59"/>
      <c r="G15" s="59"/>
      <c r="H15" s="5" t="s">
        <v>13</v>
      </c>
      <c r="I15" s="62">
        <v>0</v>
      </c>
      <c r="J15" s="62"/>
    </row>
    <row r="16" spans="1:10" ht="12.75">
      <c r="A16" s="21" t="s">
        <v>62</v>
      </c>
      <c r="B16" s="59" t="s">
        <v>14</v>
      </c>
      <c r="C16" s="59"/>
      <c r="D16" s="59"/>
      <c r="E16" s="59"/>
      <c r="F16" s="59"/>
      <c r="G16" s="59"/>
      <c r="H16" s="5" t="s">
        <v>13</v>
      </c>
      <c r="I16" s="62">
        <v>12839.04</v>
      </c>
      <c r="J16" s="62"/>
    </row>
    <row r="17" spans="1:10" ht="12.75">
      <c r="A17" s="21" t="s">
        <v>63</v>
      </c>
      <c r="B17" s="59" t="s">
        <v>15</v>
      </c>
      <c r="C17" s="59"/>
      <c r="D17" s="59"/>
      <c r="E17" s="59"/>
      <c r="F17" s="59"/>
      <c r="G17" s="59"/>
      <c r="H17" s="5" t="s">
        <v>13</v>
      </c>
      <c r="I17" s="62">
        <v>165222.72</v>
      </c>
      <c r="J17" s="62"/>
    </row>
    <row r="18" spans="1:11" ht="12.75">
      <c r="A18" s="21" t="s">
        <v>65</v>
      </c>
      <c r="B18" s="59" t="s">
        <v>16</v>
      </c>
      <c r="C18" s="59"/>
      <c r="D18" s="59"/>
      <c r="E18" s="59"/>
      <c r="F18" s="59"/>
      <c r="G18" s="59"/>
      <c r="H18" s="5" t="s">
        <v>13</v>
      </c>
      <c r="I18" s="62">
        <v>85259.16</v>
      </c>
      <c r="J18" s="62"/>
      <c r="K18" s="3"/>
    </row>
    <row r="19" spans="1:10" ht="12.75">
      <c r="A19" s="21" t="s">
        <v>66</v>
      </c>
      <c r="B19" s="59" t="s">
        <v>17</v>
      </c>
      <c r="C19" s="59"/>
      <c r="D19" s="59"/>
      <c r="E19" s="59"/>
      <c r="F19" s="59"/>
      <c r="G19" s="59"/>
      <c r="H19" s="5" t="s">
        <v>13</v>
      </c>
      <c r="I19" s="62">
        <v>42894.36</v>
      </c>
      <c r="J19" s="62"/>
    </row>
    <row r="20" spans="1:10" ht="12.75">
      <c r="A20" s="21" t="s">
        <v>67</v>
      </c>
      <c r="B20" s="59" t="s">
        <v>18</v>
      </c>
      <c r="C20" s="59"/>
      <c r="D20" s="59"/>
      <c r="E20" s="59"/>
      <c r="F20" s="59"/>
      <c r="G20" s="59"/>
      <c r="H20" s="5" t="s">
        <v>13</v>
      </c>
      <c r="I20" s="62">
        <v>37069.2</v>
      </c>
      <c r="J20" s="62"/>
    </row>
    <row r="21" spans="1:10" ht="12.75">
      <c r="A21" s="21" t="s">
        <v>64</v>
      </c>
      <c r="B21" s="59" t="s">
        <v>111</v>
      </c>
      <c r="C21" s="59"/>
      <c r="D21" s="59"/>
      <c r="E21" s="59"/>
      <c r="F21" s="59"/>
      <c r="G21" s="59"/>
      <c r="H21" s="5" t="s">
        <v>13</v>
      </c>
      <c r="I21" s="62">
        <f>J64</f>
        <v>15954</v>
      </c>
      <c r="J21" s="62"/>
    </row>
    <row r="22" spans="1:10" ht="47.25" customHeight="1">
      <c r="A22" s="21" t="s">
        <v>68</v>
      </c>
      <c r="B22" s="63" t="s">
        <v>112</v>
      </c>
      <c r="C22" s="63"/>
      <c r="D22" s="63"/>
      <c r="E22" s="63"/>
      <c r="F22" s="63"/>
      <c r="G22" s="63"/>
      <c r="H22" s="13" t="s">
        <v>13</v>
      </c>
      <c r="I22" s="64">
        <f>I18+I20</f>
        <v>122328.36</v>
      </c>
      <c r="J22" s="64"/>
    </row>
    <row r="23" spans="1:10" ht="12.75">
      <c r="A23" s="21" t="s">
        <v>69</v>
      </c>
      <c r="B23" s="59" t="s">
        <v>19</v>
      </c>
      <c r="C23" s="59"/>
      <c r="D23" s="59"/>
      <c r="E23" s="59"/>
      <c r="F23" s="59"/>
      <c r="G23" s="59"/>
      <c r="H23" s="5" t="s">
        <v>13</v>
      </c>
      <c r="I23" s="52">
        <v>175227</v>
      </c>
      <c r="J23" s="53"/>
    </row>
    <row r="24" spans="1:10" ht="12.75">
      <c r="A24" s="21" t="s">
        <v>70</v>
      </c>
      <c r="B24" s="59" t="s">
        <v>20</v>
      </c>
      <c r="C24" s="59"/>
      <c r="D24" s="59"/>
      <c r="E24" s="59"/>
      <c r="F24" s="59"/>
      <c r="G24" s="59"/>
      <c r="H24" s="5" t="s">
        <v>13</v>
      </c>
      <c r="I24" s="52">
        <v>175227</v>
      </c>
      <c r="J24" s="53"/>
    </row>
    <row r="25" spans="1:10" ht="12.75">
      <c r="A25" s="21" t="s">
        <v>71</v>
      </c>
      <c r="B25" s="59" t="s">
        <v>21</v>
      </c>
      <c r="C25" s="59"/>
      <c r="D25" s="59"/>
      <c r="E25" s="59"/>
      <c r="F25" s="59"/>
      <c r="G25" s="59"/>
      <c r="H25" s="5" t="s">
        <v>13</v>
      </c>
      <c r="I25" s="62">
        <v>0</v>
      </c>
      <c r="J25" s="62"/>
    </row>
    <row r="26" spans="1:10" ht="12.75">
      <c r="A26" s="21" t="s">
        <v>72</v>
      </c>
      <c r="B26" s="59" t="s">
        <v>22</v>
      </c>
      <c r="C26" s="59"/>
      <c r="D26" s="59"/>
      <c r="E26" s="59"/>
      <c r="F26" s="59"/>
      <c r="G26" s="59"/>
      <c r="H26" s="5" t="s">
        <v>13</v>
      </c>
      <c r="I26" s="62">
        <v>0</v>
      </c>
      <c r="J26" s="62"/>
    </row>
    <row r="27" spans="1:10" ht="12.75">
      <c r="A27" s="21" t="s">
        <v>73</v>
      </c>
      <c r="B27" s="59" t="s">
        <v>23</v>
      </c>
      <c r="C27" s="59"/>
      <c r="D27" s="59"/>
      <c r="E27" s="59"/>
      <c r="F27" s="59"/>
      <c r="G27" s="59"/>
      <c r="H27" s="5" t="s">
        <v>13</v>
      </c>
      <c r="I27" s="62">
        <v>0</v>
      </c>
      <c r="J27" s="62"/>
    </row>
    <row r="28" spans="1:10" ht="12.75">
      <c r="A28" s="21" t="s">
        <v>74</v>
      </c>
      <c r="B28" s="59" t="s">
        <v>24</v>
      </c>
      <c r="C28" s="59"/>
      <c r="D28" s="59"/>
      <c r="E28" s="59"/>
      <c r="F28" s="59"/>
      <c r="G28" s="59"/>
      <c r="H28" s="5" t="s">
        <v>13</v>
      </c>
      <c r="I28" s="62">
        <v>0</v>
      </c>
      <c r="J28" s="62"/>
    </row>
    <row r="29" spans="1:10" ht="12.75">
      <c r="A29" s="21" t="s">
        <v>75</v>
      </c>
      <c r="B29" s="59" t="s">
        <v>25</v>
      </c>
      <c r="C29" s="59"/>
      <c r="D29" s="59"/>
      <c r="E29" s="59"/>
      <c r="F29" s="59"/>
      <c r="G29" s="59"/>
      <c r="H29" s="5" t="s">
        <v>13</v>
      </c>
      <c r="I29" s="62">
        <v>0</v>
      </c>
      <c r="J29" s="62"/>
    </row>
    <row r="30" spans="1:10" ht="12.75">
      <c r="A30" s="21" t="s">
        <v>76</v>
      </c>
      <c r="B30" s="59" t="s">
        <v>26</v>
      </c>
      <c r="C30" s="59"/>
      <c r="D30" s="59"/>
      <c r="E30" s="59"/>
      <c r="F30" s="59"/>
      <c r="G30" s="59"/>
      <c r="H30" s="5" t="s">
        <v>13</v>
      </c>
      <c r="I30" s="62">
        <v>0</v>
      </c>
      <c r="J30" s="62"/>
    </row>
    <row r="31" spans="1:10" ht="12.75">
      <c r="A31" s="21" t="s">
        <v>77</v>
      </c>
      <c r="B31" s="59" t="s">
        <v>27</v>
      </c>
      <c r="C31" s="59"/>
      <c r="D31" s="59"/>
      <c r="E31" s="59"/>
      <c r="F31" s="59"/>
      <c r="G31" s="59"/>
      <c r="H31" s="5" t="s">
        <v>13</v>
      </c>
      <c r="I31" s="62">
        <f>I23-I16-I21-I22</f>
        <v>24105.59999999999</v>
      </c>
      <c r="J31" s="62"/>
    </row>
    <row r="32" spans="1:10" ht="12.75">
      <c r="A32" s="21" t="s">
        <v>78</v>
      </c>
      <c r="B32" s="59" t="s">
        <v>113</v>
      </c>
      <c r="C32" s="59"/>
      <c r="D32" s="59"/>
      <c r="E32" s="59"/>
      <c r="F32" s="59"/>
      <c r="G32" s="59"/>
      <c r="H32" s="5" t="s">
        <v>13</v>
      </c>
      <c r="I32" s="62">
        <v>0</v>
      </c>
      <c r="J32" s="62"/>
    </row>
    <row r="33" spans="1:10" ht="19.5" customHeight="1">
      <c r="A33" s="85" t="s">
        <v>93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3" ht="44.25" customHeight="1">
      <c r="A34" s="24" t="s">
        <v>56</v>
      </c>
      <c r="B34" s="58" t="s">
        <v>29</v>
      </c>
      <c r="C34" s="58"/>
      <c r="D34" s="58"/>
      <c r="E34" s="58"/>
      <c r="F34" s="9" t="s">
        <v>30</v>
      </c>
      <c r="G34" s="9" t="s">
        <v>31</v>
      </c>
      <c r="H34" s="9" t="s">
        <v>32</v>
      </c>
      <c r="I34" s="68" t="s">
        <v>33</v>
      </c>
      <c r="J34" s="69"/>
      <c r="K34" s="2"/>
      <c r="L34" s="2"/>
      <c r="M34" s="2"/>
    </row>
    <row r="35" spans="1:10" ht="17.25" customHeight="1">
      <c r="A35" s="65" t="s">
        <v>34</v>
      </c>
      <c r="B35" s="66"/>
      <c r="C35" s="66"/>
      <c r="D35" s="66"/>
      <c r="E35" s="66"/>
      <c r="F35" s="66"/>
      <c r="G35" s="66"/>
      <c r="H35" s="66"/>
      <c r="I35" s="66"/>
      <c r="J35" s="67"/>
    </row>
    <row r="36" spans="1:10" ht="51" customHeight="1">
      <c r="A36" s="21" t="s">
        <v>79</v>
      </c>
      <c r="B36" s="63" t="s">
        <v>35</v>
      </c>
      <c r="C36" s="63"/>
      <c r="D36" s="63"/>
      <c r="E36" s="63"/>
      <c r="F36" s="80">
        <v>882.6</v>
      </c>
      <c r="G36" s="5">
        <v>6.85</v>
      </c>
      <c r="H36" s="5">
        <f>F36*G36*12</f>
        <v>72549.72</v>
      </c>
      <c r="I36" s="52"/>
      <c r="J36" s="53"/>
    </row>
    <row r="37" spans="1:10" ht="12.75">
      <c r="A37" s="21" t="s">
        <v>80</v>
      </c>
      <c r="B37" s="59" t="s">
        <v>123</v>
      </c>
      <c r="C37" s="59"/>
      <c r="D37" s="59"/>
      <c r="E37" s="59"/>
      <c r="F37" s="81"/>
      <c r="G37" s="11">
        <v>1.5</v>
      </c>
      <c r="H37" s="5">
        <f>F36*G37*12</f>
        <v>15886.800000000001</v>
      </c>
      <c r="I37" s="52"/>
      <c r="J37" s="53"/>
    </row>
    <row r="38" spans="1:10" ht="12.75">
      <c r="A38" s="21" t="s">
        <v>81</v>
      </c>
      <c r="B38" s="59" t="s">
        <v>37</v>
      </c>
      <c r="C38" s="59"/>
      <c r="D38" s="59"/>
      <c r="E38" s="59"/>
      <c r="F38" s="81"/>
      <c r="G38" s="11">
        <v>1.8</v>
      </c>
      <c r="H38" s="5">
        <f>F36*G38*12</f>
        <v>19064.16</v>
      </c>
      <c r="I38" s="52"/>
      <c r="J38" s="53"/>
    </row>
    <row r="39" spans="1:10" ht="12.75">
      <c r="A39" s="21" t="s">
        <v>82</v>
      </c>
      <c r="B39" s="59" t="s">
        <v>38</v>
      </c>
      <c r="C39" s="59"/>
      <c r="D39" s="59"/>
      <c r="E39" s="59"/>
      <c r="F39" s="81"/>
      <c r="G39" s="11">
        <v>1.5</v>
      </c>
      <c r="H39" s="5">
        <f>F36*G39*12</f>
        <v>15886.800000000001</v>
      </c>
      <c r="I39" s="52"/>
      <c r="J39" s="53"/>
    </row>
    <row r="40" spans="1:10" ht="12.75">
      <c r="A40" s="21" t="s">
        <v>83</v>
      </c>
      <c r="B40" s="59" t="s">
        <v>39</v>
      </c>
      <c r="C40" s="59"/>
      <c r="D40" s="59"/>
      <c r="E40" s="59"/>
      <c r="F40" s="81"/>
      <c r="G40" s="11">
        <v>0.6</v>
      </c>
      <c r="H40" s="5">
        <f>F36*G40*12</f>
        <v>6354.719999999999</v>
      </c>
      <c r="I40" s="52"/>
      <c r="J40" s="53"/>
    </row>
    <row r="41" spans="1:10" ht="24" customHeight="1">
      <c r="A41" s="21" t="s">
        <v>84</v>
      </c>
      <c r="B41" s="63" t="s">
        <v>40</v>
      </c>
      <c r="C41" s="63"/>
      <c r="D41" s="63"/>
      <c r="E41" s="63"/>
      <c r="F41" s="81"/>
      <c r="G41" s="11">
        <v>0.95</v>
      </c>
      <c r="H41" s="5">
        <f>F36*G41*12</f>
        <v>10061.64</v>
      </c>
      <c r="I41" s="52"/>
      <c r="J41" s="53"/>
    </row>
    <row r="42" spans="1:10" ht="12.75">
      <c r="A42" s="21" t="s">
        <v>85</v>
      </c>
      <c r="B42" s="59" t="s">
        <v>41</v>
      </c>
      <c r="C42" s="59"/>
      <c r="D42" s="59"/>
      <c r="E42" s="59"/>
      <c r="F42" s="81"/>
      <c r="G42" s="11">
        <v>0.5</v>
      </c>
      <c r="H42" s="5">
        <f>F36*G42*12</f>
        <v>5295.6</v>
      </c>
      <c r="I42" s="52"/>
      <c r="J42" s="53"/>
    </row>
    <row r="43" spans="1:10" ht="12.75">
      <c r="A43" s="21" t="s">
        <v>86</v>
      </c>
      <c r="B43" s="59" t="s">
        <v>42</v>
      </c>
      <c r="C43" s="59"/>
      <c r="D43" s="59"/>
      <c r="E43" s="59"/>
      <c r="F43" s="81"/>
      <c r="G43" s="5">
        <v>0.1</v>
      </c>
      <c r="H43" s="5">
        <f>F36*G43*12</f>
        <v>1059.1200000000001</v>
      </c>
      <c r="I43" s="52"/>
      <c r="J43" s="53"/>
    </row>
    <row r="44" spans="1:10" ht="12.75">
      <c r="A44" s="21" t="s">
        <v>87</v>
      </c>
      <c r="B44" s="59" t="s">
        <v>43</v>
      </c>
      <c r="C44" s="59"/>
      <c r="D44" s="59"/>
      <c r="E44" s="59"/>
      <c r="F44" s="81"/>
      <c r="G44" s="5">
        <v>1.1</v>
      </c>
      <c r="H44" s="5">
        <f>F36*G44*12</f>
        <v>11650.320000000002</v>
      </c>
      <c r="I44" s="52"/>
      <c r="J44" s="53"/>
    </row>
    <row r="45" spans="1:10" ht="12.75">
      <c r="A45" s="21" t="s">
        <v>88</v>
      </c>
      <c r="B45" s="59" t="s">
        <v>44</v>
      </c>
      <c r="C45" s="59"/>
      <c r="D45" s="59"/>
      <c r="E45" s="59"/>
      <c r="F45" s="82"/>
      <c r="G45" s="5">
        <v>3.5</v>
      </c>
      <c r="H45" s="5">
        <f>F36*G45*12</f>
        <v>37069.2</v>
      </c>
      <c r="I45" s="52"/>
      <c r="J45" s="53"/>
    </row>
    <row r="46" spans="1:10" ht="16.5" customHeight="1">
      <c r="A46" s="26"/>
      <c r="B46" s="65" t="s">
        <v>45</v>
      </c>
      <c r="C46" s="66"/>
      <c r="D46" s="66"/>
      <c r="E46" s="66"/>
      <c r="F46" s="66"/>
      <c r="G46" s="66"/>
      <c r="H46" s="66"/>
      <c r="I46" s="66"/>
      <c r="J46" s="67"/>
    </row>
    <row r="47" spans="1:10" ht="23.25" customHeight="1">
      <c r="A47" s="21" t="s">
        <v>89</v>
      </c>
      <c r="B47" s="63" t="s">
        <v>46</v>
      </c>
      <c r="C47" s="63"/>
      <c r="D47" s="63"/>
      <c r="E47" s="63"/>
      <c r="F47" s="19">
        <v>882.6</v>
      </c>
      <c r="G47" s="5">
        <v>4.05</v>
      </c>
      <c r="H47" s="5">
        <f>F47*G47*12</f>
        <v>42894.36</v>
      </c>
      <c r="I47" s="52"/>
      <c r="J47" s="53"/>
    </row>
    <row r="48" spans="1:10" ht="12.75">
      <c r="A48" s="21" t="s">
        <v>90</v>
      </c>
      <c r="B48" s="5" t="s">
        <v>47</v>
      </c>
      <c r="C48" s="86" t="s">
        <v>110</v>
      </c>
      <c r="D48" s="76"/>
      <c r="E48" s="77"/>
      <c r="F48" s="8"/>
      <c r="G48" s="8">
        <v>15.6</v>
      </c>
      <c r="H48" s="8">
        <f>H36+H43+H44+H45+H47</f>
        <v>165222.72</v>
      </c>
      <c r="I48" s="70">
        <v>175227</v>
      </c>
      <c r="J48" s="71"/>
    </row>
    <row r="49" spans="1:10" ht="24.75" customHeight="1">
      <c r="A49" s="25"/>
      <c r="B49" s="79" t="s">
        <v>126</v>
      </c>
      <c r="C49" s="79"/>
      <c r="D49" s="79"/>
      <c r="E49" s="79"/>
      <c r="F49" s="79"/>
      <c r="G49" s="79"/>
      <c r="H49" s="79"/>
      <c r="I49" s="79"/>
      <c r="J49" s="79"/>
    </row>
    <row r="50" spans="1:10" ht="31.5" customHeight="1">
      <c r="A50" s="23" t="s">
        <v>56</v>
      </c>
      <c r="B50" s="10"/>
      <c r="C50" s="10" t="s">
        <v>52</v>
      </c>
      <c r="D50" s="58" t="s">
        <v>48</v>
      </c>
      <c r="E50" s="58"/>
      <c r="F50" s="58"/>
      <c r="G50" s="58"/>
      <c r="H50" s="58"/>
      <c r="I50" s="58"/>
      <c r="J50" s="7" t="s">
        <v>49</v>
      </c>
    </row>
    <row r="51" spans="1:10" ht="17.25" customHeight="1">
      <c r="A51" s="21" t="s">
        <v>91</v>
      </c>
      <c r="B51" s="5"/>
      <c r="C51" s="16" t="s">
        <v>187</v>
      </c>
      <c r="D51" s="72" t="s">
        <v>185</v>
      </c>
      <c r="E51" s="102" t="s">
        <v>185</v>
      </c>
      <c r="F51" s="102" t="s">
        <v>185</v>
      </c>
      <c r="G51" s="102" t="s">
        <v>185</v>
      </c>
      <c r="H51" s="102" t="s">
        <v>185</v>
      </c>
      <c r="I51" s="103" t="s">
        <v>185</v>
      </c>
      <c r="J51" s="5">
        <v>3430</v>
      </c>
    </row>
    <row r="52" spans="1:10" ht="12.75">
      <c r="A52" s="21" t="s">
        <v>92</v>
      </c>
      <c r="B52" s="5"/>
      <c r="C52" s="16" t="s">
        <v>188</v>
      </c>
      <c r="D52" s="75" t="s">
        <v>186</v>
      </c>
      <c r="E52" s="100" t="s">
        <v>186</v>
      </c>
      <c r="F52" s="100" t="s">
        <v>186</v>
      </c>
      <c r="G52" s="100" t="s">
        <v>186</v>
      </c>
      <c r="H52" s="100" t="s">
        <v>186</v>
      </c>
      <c r="I52" s="101" t="s">
        <v>186</v>
      </c>
      <c r="J52" s="5">
        <v>3106</v>
      </c>
    </row>
    <row r="53" spans="1:10" ht="12.75">
      <c r="A53" s="21" t="s">
        <v>94</v>
      </c>
      <c r="B53" s="5"/>
      <c r="C53" s="16" t="s">
        <v>189</v>
      </c>
      <c r="D53" s="75" t="s">
        <v>160</v>
      </c>
      <c r="E53" s="100" t="s">
        <v>160</v>
      </c>
      <c r="F53" s="100" t="s">
        <v>160</v>
      </c>
      <c r="G53" s="100" t="s">
        <v>160</v>
      </c>
      <c r="H53" s="100" t="s">
        <v>160</v>
      </c>
      <c r="I53" s="101" t="s">
        <v>160</v>
      </c>
      <c r="J53" s="5">
        <v>9418</v>
      </c>
    </row>
    <row r="54" spans="1:10" ht="12.75" hidden="1">
      <c r="A54" s="21"/>
      <c r="B54" s="5"/>
      <c r="C54" s="5"/>
      <c r="D54" s="59"/>
      <c r="E54" s="59"/>
      <c r="F54" s="59"/>
      <c r="G54" s="59"/>
      <c r="H54" s="59"/>
      <c r="I54" s="59"/>
      <c r="J54" s="5"/>
    </row>
    <row r="55" spans="1:10" ht="12.75" hidden="1">
      <c r="A55" s="21"/>
      <c r="B55" s="5"/>
      <c r="C55" s="5"/>
      <c r="D55" s="59"/>
      <c r="E55" s="59"/>
      <c r="F55" s="59"/>
      <c r="G55" s="59"/>
      <c r="H55" s="59"/>
      <c r="I55" s="59"/>
      <c r="J55" s="5"/>
    </row>
    <row r="56" spans="1:10" ht="12.75" hidden="1">
      <c r="A56" s="21"/>
      <c r="B56" s="5"/>
      <c r="C56" s="5"/>
      <c r="D56" s="59"/>
      <c r="E56" s="59"/>
      <c r="F56" s="59"/>
      <c r="G56" s="59"/>
      <c r="H56" s="59"/>
      <c r="I56" s="59"/>
      <c r="J56" s="5"/>
    </row>
    <row r="57" spans="1:10" ht="12.75" hidden="1">
      <c r="A57" s="21"/>
      <c r="B57" s="5"/>
      <c r="C57" s="5"/>
      <c r="D57" s="83"/>
      <c r="E57" s="83"/>
      <c r="F57" s="83"/>
      <c r="G57" s="83"/>
      <c r="H57" s="83"/>
      <c r="I57" s="83"/>
      <c r="J57" s="8"/>
    </row>
    <row r="58" spans="1:10" ht="12.75" hidden="1">
      <c r="A58" s="21"/>
      <c r="B58" s="5"/>
      <c r="C58" s="5"/>
      <c r="D58" s="83"/>
      <c r="E58" s="83"/>
      <c r="F58" s="83"/>
      <c r="G58" s="83"/>
      <c r="H58" s="83"/>
      <c r="I58" s="83"/>
      <c r="J58" s="8"/>
    </row>
    <row r="59" spans="1:10" ht="12.75" hidden="1">
      <c r="A59" s="21"/>
      <c r="B59" s="5"/>
      <c r="C59" s="5"/>
      <c r="D59" s="83"/>
      <c r="E59" s="83"/>
      <c r="F59" s="83"/>
      <c r="G59" s="83"/>
      <c r="H59" s="83"/>
      <c r="I59" s="83"/>
      <c r="J59" s="8"/>
    </row>
    <row r="60" spans="1:10" ht="12.75" hidden="1">
      <c r="A60" s="21"/>
      <c r="B60" s="5"/>
      <c r="C60" s="5"/>
      <c r="D60" s="59"/>
      <c r="E60" s="59"/>
      <c r="F60" s="59"/>
      <c r="G60" s="59"/>
      <c r="H60" s="59"/>
      <c r="I60" s="59"/>
      <c r="J60" s="5"/>
    </row>
    <row r="61" spans="1:10" ht="12.75" hidden="1">
      <c r="A61" s="21"/>
      <c r="B61" s="5"/>
      <c r="C61" s="5"/>
      <c r="D61" s="83"/>
      <c r="E61" s="83"/>
      <c r="F61" s="83"/>
      <c r="G61" s="83"/>
      <c r="H61" s="83"/>
      <c r="I61" s="83"/>
      <c r="J61" s="8"/>
    </row>
    <row r="62" spans="1:10" ht="12.75" hidden="1">
      <c r="A62" s="21"/>
      <c r="B62" s="5"/>
      <c r="C62" s="5"/>
      <c r="D62" s="70"/>
      <c r="E62" s="78"/>
      <c r="F62" s="78"/>
      <c r="G62" s="78"/>
      <c r="H62" s="78"/>
      <c r="I62" s="71"/>
      <c r="J62" s="8"/>
    </row>
    <row r="63" spans="1:10" ht="12.75" hidden="1">
      <c r="A63" s="21"/>
      <c r="B63" s="5"/>
      <c r="C63" s="5"/>
      <c r="D63" s="70"/>
      <c r="E63" s="78"/>
      <c r="F63" s="78"/>
      <c r="G63" s="78"/>
      <c r="H63" s="78"/>
      <c r="I63" s="71"/>
      <c r="J63" s="8"/>
    </row>
    <row r="64" spans="1:10" ht="12.75">
      <c r="A64" s="21" t="s">
        <v>95</v>
      </c>
      <c r="B64" s="5"/>
      <c r="C64" s="5"/>
      <c r="D64" s="87" t="s">
        <v>50</v>
      </c>
      <c r="E64" s="87"/>
      <c r="F64" s="87"/>
      <c r="G64" s="87"/>
      <c r="H64" s="87"/>
      <c r="I64" s="87"/>
      <c r="J64" s="8">
        <f>SUM(J51:J63)</f>
        <v>15954</v>
      </c>
    </row>
    <row r="65" spans="1:10" ht="12.75">
      <c r="A65" s="26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9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25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5" t="s">
        <v>98</v>
      </c>
      <c r="B68" s="51" t="s">
        <v>99</v>
      </c>
      <c r="C68" s="51"/>
      <c r="D68" s="51"/>
      <c r="E68" s="51"/>
      <c r="F68" s="51"/>
      <c r="G68" s="51"/>
      <c r="H68" s="51"/>
      <c r="I68" s="2"/>
      <c r="J68" s="2"/>
    </row>
    <row r="69" spans="1:10" ht="12.75">
      <c r="A69" s="25" t="s">
        <v>100</v>
      </c>
      <c r="B69" s="51" t="s">
        <v>101</v>
      </c>
      <c r="C69" s="51"/>
      <c r="D69" s="51"/>
      <c r="E69" s="51"/>
      <c r="F69" s="51"/>
      <c r="G69" s="51"/>
      <c r="H69" s="51"/>
      <c r="I69" s="2"/>
      <c r="J69" s="2"/>
    </row>
    <row r="70" spans="1:10" ht="12.75">
      <c r="A70" s="20" t="s">
        <v>102</v>
      </c>
      <c r="B70" s="51" t="s">
        <v>190</v>
      </c>
      <c r="C70" s="51"/>
      <c r="D70" s="51"/>
      <c r="E70" s="51"/>
      <c r="F70" s="51"/>
      <c r="G70" s="51"/>
      <c r="H70" s="51"/>
      <c r="I70" s="2"/>
      <c r="J70" s="2"/>
    </row>
    <row r="71" spans="1:10" ht="12.75">
      <c r="A71" s="20" t="s">
        <v>104</v>
      </c>
      <c r="B71" s="51" t="s">
        <v>105</v>
      </c>
      <c r="C71" s="51"/>
      <c r="D71" s="51"/>
      <c r="E71" s="51"/>
      <c r="F71" s="51"/>
      <c r="G71" s="51"/>
      <c r="H71" s="51"/>
      <c r="I71" s="2"/>
      <c r="J71" s="2"/>
    </row>
    <row r="75" spans="1:10" ht="12.75">
      <c r="A75" s="51" t="s">
        <v>184</v>
      </c>
      <c r="B75" s="51"/>
      <c r="C75" s="51"/>
      <c r="D75" s="51"/>
      <c r="E75" s="51"/>
      <c r="F75" s="51"/>
      <c r="G75" s="51"/>
      <c r="H75" s="51"/>
      <c r="I75" s="51"/>
      <c r="J75" s="51"/>
    </row>
    <row r="76" spans="1:3" ht="12.75">
      <c r="A76" s="84">
        <v>43913</v>
      </c>
      <c r="B76" s="84"/>
      <c r="C76" s="84"/>
    </row>
    <row r="80" ht="12.75">
      <c r="A80" s="20" t="s">
        <v>51</v>
      </c>
    </row>
    <row r="81" ht="12.75">
      <c r="A81" s="20" t="s">
        <v>55</v>
      </c>
    </row>
  </sheetData>
  <sheetProtection/>
  <mergeCells count="103">
    <mergeCell ref="A35:J35"/>
    <mergeCell ref="B70:H70"/>
    <mergeCell ref="B11:G11"/>
    <mergeCell ref="I11:J11"/>
    <mergeCell ref="B12:G12"/>
    <mergeCell ref="B15:G15"/>
    <mergeCell ref="I15:J15"/>
    <mergeCell ref="B16:G16"/>
    <mergeCell ref="I16:J16"/>
    <mergeCell ref="B17:G17"/>
    <mergeCell ref="A76:C76"/>
    <mergeCell ref="I36:J36"/>
    <mergeCell ref="I37:J37"/>
    <mergeCell ref="I38:J38"/>
    <mergeCell ref="I39:J39"/>
    <mergeCell ref="B1:J1"/>
    <mergeCell ref="B2:J2"/>
    <mergeCell ref="G4:J4"/>
    <mergeCell ref="G5:J5"/>
    <mergeCell ref="G6:J6"/>
    <mergeCell ref="B8:J8"/>
    <mergeCell ref="I12:J12"/>
    <mergeCell ref="B13:G13"/>
    <mergeCell ref="I13:J13"/>
    <mergeCell ref="B14:G14"/>
    <mergeCell ref="I14:J14"/>
    <mergeCell ref="B10:I10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4:E34"/>
    <mergeCell ref="B36:E36"/>
    <mergeCell ref="I34:J34"/>
    <mergeCell ref="A33:J33"/>
    <mergeCell ref="F36:F45"/>
    <mergeCell ref="I40:J40"/>
    <mergeCell ref="B37:E37"/>
    <mergeCell ref="B38:E38"/>
    <mergeCell ref="B39:E39"/>
    <mergeCell ref="B40:E40"/>
    <mergeCell ref="B41:E41"/>
    <mergeCell ref="B42:E42"/>
    <mergeCell ref="B49:J49"/>
    <mergeCell ref="I43:J43"/>
    <mergeCell ref="I44:J44"/>
    <mergeCell ref="I45:J45"/>
    <mergeCell ref="I47:J47"/>
    <mergeCell ref="I41:J41"/>
    <mergeCell ref="I42:J42"/>
    <mergeCell ref="I48:J48"/>
    <mergeCell ref="D55:I55"/>
    <mergeCell ref="C48:E48"/>
    <mergeCell ref="D52:I52"/>
    <mergeCell ref="D53:I53"/>
    <mergeCell ref="D54:I54"/>
    <mergeCell ref="D50:I50"/>
    <mergeCell ref="D51:I51"/>
    <mergeCell ref="A75:J75"/>
    <mergeCell ref="D61:I61"/>
    <mergeCell ref="D62:I62"/>
    <mergeCell ref="D63:I63"/>
    <mergeCell ref="D64:I64"/>
    <mergeCell ref="B43:E43"/>
    <mergeCell ref="B44:E44"/>
    <mergeCell ref="B45:E45"/>
    <mergeCell ref="B46:J46"/>
    <mergeCell ref="B47:E47"/>
    <mergeCell ref="B68:H68"/>
    <mergeCell ref="B69:H69"/>
    <mergeCell ref="B71:H71"/>
    <mergeCell ref="D56:I56"/>
    <mergeCell ref="D57:I57"/>
    <mergeCell ref="D58:I58"/>
    <mergeCell ref="D59:I59"/>
    <mergeCell ref="D60:I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7">
      <selection activeCell="A49" sqref="A49:J78"/>
    </sheetView>
  </sheetViews>
  <sheetFormatPr defaultColWidth="9.00390625" defaultRowHeight="12.75"/>
  <cols>
    <col min="1" max="1" width="4.00390625" style="20" customWidth="1"/>
    <col min="2" max="2" width="2.75390625" style="0" hidden="1" customWidth="1"/>
    <col min="3" max="3" width="10.25390625" style="0" customWidth="1"/>
    <col min="4" max="4" width="10.00390625" style="0" customWidth="1"/>
    <col min="5" max="5" width="23.25390625" style="0" customWidth="1"/>
    <col min="6" max="6" width="6.875" style="0" customWidth="1"/>
    <col min="7" max="7" width="7.375" style="0" customWidth="1"/>
    <col min="8" max="8" width="10.00390625" style="0" customWidth="1"/>
    <col min="9" max="9" width="8.25390625" style="0" customWidth="1"/>
    <col min="10" max="10" width="9.25390625" style="0" customWidth="1"/>
    <col min="11" max="11" width="4.25390625" style="0" customWidth="1"/>
    <col min="12" max="12" width="3.875" style="0" customWidth="1"/>
    <col min="13" max="13" width="10.25390625" style="0" customWidth="1"/>
    <col min="14" max="14" width="10.125" style="0" bestFit="1" customWidth="1"/>
    <col min="18" max="18" width="56.875" style="0" customWidth="1"/>
  </cols>
  <sheetData>
    <row r="1" spans="1:11" ht="18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3.75" customHeight="1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7:10" ht="18" customHeight="1" hidden="1">
      <c r="G4" s="57" t="s">
        <v>4</v>
      </c>
      <c r="H4" s="57"/>
      <c r="I4" s="57"/>
      <c r="J4" s="57"/>
    </row>
    <row r="5" spans="7:10" ht="12.75" hidden="1">
      <c r="G5" s="57" t="s">
        <v>1</v>
      </c>
      <c r="H5" s="57"/>
      <c r="I5" s="57"/>
      <c r="J5" s="57"/>
    </row>
    <row r="6" spans="7:10" ht="12.75" hidden="1">
      <c r="G6" s="57" t="s">
        <v>53</v>
      </c>
      <c r="H6" s="57"/>
      <c r="I6" s="57"/>
      <c r="J6" s="57"/>
    </row>
    <row r="7" ht="7.5" customHeight="1"/>
    <row r="8" spans="1:10" ht="28.5" customHeight="1">
      <c r="A8" s="56" t="s">
        <v>132</v>
      </c>
      <c r="B8" s="56"/>
      <c r="C8" s="56"/>
      <c r="D8" s="56"/>
      <c r="E8" s="56"/>
      <c r="F8" s="56"/>
      <c r="G8" s="56"/>
      <c r="H8" s="56"/>
      <c r="I8" s="56"/>
      <c r="J8" s="56"/>
    </row>
    <row r="9" ht="6.75" customHeight="1"/>
    <row r="10" spans="1:13" ht="29.25" customHeight="1">
      <c r="A10" s="61" t="s">
        <v>5</v>
      </c>
      <c r="B10" s="61"/>
      <c r="C10" s="61"/>
      <c r="D10" s="61"/>
      <c r="E10" s="61"/>
      <c r="F10" s="61"/>
      <c r="G10" s="61"/>
      <c r="H10" s="61"/>
      <c r="I10" s="61"/>
      <c r="J10" s="61"/>
      <c r="K10" s="4"/>
      <c r="L10" s="4"/>
      <c r="M10" s="4"/>
    </row>
    <row r="11" spans="1:10" ht="37.5" customHeight="1">
      <c r="A11" s="23" t="s">
        <v>56</v>
      </c>
      <c r="B11" s="58" t="s">
        <v>6</v>
      </c>
      <c r="C11" s="58"/>
      <c r="D11" s="58"/>
      <c r="E11" s="58"/>
      <c r="F11" s="58"/>
      <c r="G11" s="58"/>
      <c r="H11" s="9" t="s">
        <v>57</v>
      </c>
      <c r="I11" s="58" t="s">
        <v>8</v>
      </c>
      <c r="J11" s="58"/>
    </row>
    <row r="12" spans="1:10" ht="12.75">
      <c r="A12" s="21" t="s">
        <v>58</v>
      </c>
      <c r="B12" s="59" t="s">
        <v>9</v>
      </c>
      <c r="C12" s="59"/>
      <c r="D12" s="59"/>
      <c r="E12" s="59"/>
      <c r="F12" s="59"/>
      <c r="G12" s="59"/>
      <c r="H12" s="5"/>
      <c r="I12" s="60">
        <v>43466</v>
      </c>
      <c r="J12" s="60"/>
    </row>
    <row r="13" spans="1:10" ht="12.75">
      <c r="A13" s="21" t="s">
        <v>59</v>
      </c>
      <c r="B13" s="59" t="s">
        <v>10</v>
      </c>
      <c r="C13" s="59"/>
      <c r="D13" s="59"/>
      <c r="E13" s="59"/>
      <c r="F13" s="59"/>
      <c r="G13" s="59"/>
      <c r="H13" s="5"/>
      <c r="I13" s="60">
        <v>43830</v>
      </c>
      <c r="J13" s="60"/>
    </row>
    <row r="14" spans="1:10" ht="12.75">
      <c r="A14" s="21" t="s">
        <v>60</v>
      </c>
      <c r="B14" s="59" t="s">
        <v>11</v>
      </c>
      <c r="C14" s="59"/>
      <c r="D14" s="59"/>
      <c r="E14" s="59"/>
      <c r="F14" s="59"/>
      <c r="G14" s="59"/>
      <c r="H14" s="5" t="s">
        <v>13</v>
      </c>
      <c r="I14" s="62">
        <v>0</v>
      </c>
      <c r="J14" s="62"/>
    </row>
    <row r="15" spans="1:10" ht="12.75">
      <c r="A15" s="21" t="s">
        <v>61</v>
      </c>
      <c r="B15" s="59" t="s">
        <v>12</v>
      </c>
      <c r="C15" s="59"/>
      <c r="D15" s="59"/>
      <c r="E15" s="59"/>
      <c r="F15" s="59"/>
      <c r="G15" s="59"/>
      <c r="H15" s="5" t="s">
        <v>13</v>
      </c>
      <c r="I15" s="62">
        <v>0</v>
      </c>
      <c r="J15" s="62"/>
    </row>
    <row r="16" spans="1:10" ht="15" customHeight="1">
      <c r="A16" s="21" t="s">
        <v>62</v>
      </c>
      <c r="B16" s="98" t="s">
        <v>14</v>
      </c>
      <c r="C16" s="73"/>
      <c r="D16" s="73"/>
      <c r="E16" s="73"/>
      <c r="F16" s="73"/>
      <c r="G16" s="74"/>
      <c r="H16" s="5" t="s">
        <v>13</v>
      </c>
      <c r="I16" s="62">
        <v>234035.5</v>
      </c>
      <c r="J16" s="62"/>
    </row>
    <row r="17" spans="1:10" ht="12.75">
      <c r="A17" s="21" t="s">
        <v>63</v>
      </c>
      <c r="B17" s="59" t="s">
        <v>15</v>
      </c>
      <c r="C17" s="59"/>
      <c r="D17" s="59"/>
      <c r="E17" s="59"/>
      <c r="F17" s="59"/>
      <c r="G17" s="59"/>
      <c r="H17" s="5" t="s">
        <v>13</v>
      </c>
      <c r="I17" s="104">
        <f>F52</f>
        <v>108172.93548387097</v>
      </c>
      <c r="J17" s="62"/>
    </row>
    <row r="18" spans="1:11" ht="12.75">
      <c r="A18" s="21" t="s">
        <v>65</v>
      </c>
      <c r="B18" s="59" t="s">
        <v>16</v>
      </c>
      <c r="C18" s="59"/>
      <c r="D18" s="59"/>
      <c r="E18" s="59"/>
      <c r="F18" s="59"/>
      <c r="G18" s="59"/>
      <c r="H18" s="5" t="s">
        <v>13</v>
      </c>
      <c r="I18" s="104">
        <f>H38+H47+J38+J39+J4</f>
        <v>57035.20793548387</v>
      </c>
      <c r="J18" s="62"/>
      <c r="K18" s="3"/>
    </row>
    <row r="19" spans="1:10" ht="12.75">
      <c r="A19" s="21" t="s">
        <v>66</v>
      </c>
      <c r="B19" s="59" t="s">
        <v>17</v>
      </c>
      <c r="C19" s="59"/>
      <c r="D19" s="59"/>
      <c r="E19" s="59"/>
      <c r="F19" s="59"/>
      <c r="G19" s="59"/>
      <c r="H19" s="5" t="s">
        <v>13</v>
      </c>
      <c r="I19" s="104">
        <f>H50+J50</f>
        <v>25341.360000000004</v>
      </c>
      <c r="J19" s="62"/>
    </row>
    <row r="20" spans="1:10" ht="12.75">
      <c r="A20" s="21" t="s">
        <v>67</v>
      </c>
      <c r="B20" s="59" t="s">
        <v>18</v>
      </c>
      <c r="C20" s="59"/>
      <c r="D20" s="59"/>
      <c r="E20" s="59"/>
      <c r="F20" s="59"/>
      <c r="G20" s="59"/>
      <c r="H20" s="5" t="s">
        <v>13</v>
      </c>
      <c r="I20" s="104">
        <f>H48+J48</f>
        <v>25778.28</v>
      </c>
      <c r="J20" s="62"/>
    </row>
    <row r="21" spans="1:10" ht="12.75">
      <c r="A21" s="21" t="s">
        <v>64</v>
      </c>
      <c r="B21" s="59" t="s">
        <v>111</v>
      </c>
      <c r="C21" s="59"/>
      <c r="D21" s="59"/>
      <c r="E21" s="59"/>
      <c r="F21" s="59"/>
      <c r="G21" s="59"/>
      <c r="H21" s="5" t="s">
        <v>13</v>
      </c>
      <c r="I21" s="62">
        <f>J67</f>
        <v>23094</v>
      </c>
      <c r="J21" s="62"/>
    </row>
    <row r="22" spans="1:10" ht="47.25" customHeight="1">
      <c r="A22" s="21" t="s">
        <v>68</v>
      </c>
      <c r="B22" s="63" t="s">
        <v>112</v>
      </c>
      <c r="C22" s="63"/>
      <c r="D22" s="63"/>
      <c r="E22" s="63"/>
      <c r="F22" s="63"/>
      <c r="G22" s="63"/>
      <c r="H22" s="13" t="s">
        <v>13</v>
      </c>
      <c r="I22" s="105">
        <f>I18+I20</f>
        <v>82813.48793548386</v>
      </c>
      <c r="J22" s="105"/>
    </row>
    <row r="23" spans="1:10" ht="12" customHeight="1">
      <c r="A23" s="21" t="s">
        <v>69</v>
      </c>
      <c r="B23" s="38"/>
      <c r="C23" s="98" t="s">
        <v>237</v>
      </c>
      <c r="D23" s="73"/>
      <c r="E23" s="73"/>
      <c r="F23" s="73"/>
      <c r="G23" s="74"/>
      <c r="H23" s="13"/>
      <c r="I23" s="106">
        <v>52243</v>
      </c>
      <c r="J23" s="107"/>
    </row>
    <row r="24" spans="1:10" ht="12.75">
      <c r="A24" s="21" t="s">
        <v>75</v>
      </c>
      <c r="B24" s="59" t="s">
        <v>19</v>
      </c>
      <c r="C24" s="59"/>
      <c r="D24" s="59"/>
      <c r="E24" s="59"/>
      <c r="F24" s="59"/>
      <c r="G24" s="59"/>
      <c r="H24" s="5" t="s">
        <v>13</v>
      </c>
      <c r="I24" s="52">
        <v>106792.29</v>
      </c>
      <c r="J24" s="53"/>
    </row>
    <row r="25" spans="1:10" ht="12.75">
      <c r="A25" s="21" t="s">
        <v>118</v>
      </c>
      <c r="B25" s="59" t="s">
        <v>20</v>
      </c>
      <c r="C25" s="59"/>
      <c r="D25" s="59"/>
      <c r="E25" s="59"/>
      <c r="F25" s="59"/>
      <c r="G25" s="59"/>
      <c r="H25" s="5" t="s">
        <v>13</v>
      </c>
      <c r="I25" s="52">
        <v>106792.29</v>
      </c>
      <c r="J25" s="53"/>
    </row>
    <row r="26" spans="1:10" ht="12.75">
      <c r="A26" s="21" t="s">
        <v>119</v>
      </c>
      <c r="B26" s="59" t="s">
        <v>21</v>
      </c>
      <c r="C26" s="59"/>
      <c r="D26" s="59"/>
      <c r="E26" s="59"/>
      <c r="F26" s="59"/>
      <c r="G26" s="59"/>
      <c r="H26" s="5" t="s">
        <v>13</v>
      </c>
      <c r="I26" s="62">
        <v>0</v>
      </c>
      <c r="J26" s="62"/>
    </row>
    <row r="27" spans="1:10" ht="12.75">
      <c r="A27" s="21" t="s">
        <v>120</v>
      </c>
      <c r="B27" s="59" t="s">
        <v>22</v>
      </c>
      <c r="C27" s="59"/>
      <c r="D27" s="59"/>
      <c r="E27" s="59"/>
      <c r="F27" s="59"/>
      <c r="G27" s="59"/>
      <c r="H27" s="5" t="s">
        <v>13</v>
      </c>
      <c r="I27" s="62">
        <v>0</v>
      </c>
      <c r="J27" s="62"/>
    </row>
    <row r="28" spans="1:10" ht="12.75">
      <c r="A28" s="21" t="s">
        <v>121</v>
      </c>
      <c r="B28" s="59" t="s">
        <v>23</v>
      </c>
      <c r="C28" s="59"/>
      <c r="D28" s="59"/>
      <c r="E28" s="59"/>
      <c r="F28" s="59"/>
      <c r="G28" s="59"/>
      <c r="H28" s="5" t="s">
        <v>13</v>
      </c>
      <c r="I28" s="62">
        <v>0</v>
      </c>
      <c r="J28" s="62"/>
    </row>
    <row r="29" spans="1:10" ht="12.75">
      <c r="A29" s="21" t="s">
        <v>122</v>
      </c>
      <c r="B29" s="59" t="s">
        <v>24</v>
      </c>
      <c r="C29" s="59"/>
      <c r="D29" s="59"/>
      <c r="E29" s="59"/>
      <c r="F29" s="59"/>
      <c r="G29" s="59"/>
      <c r="H29" s="5" t="s">
        <v>13</v>
      </c>
      <c r="I29" s="62">
        <v>0</v>
      </c>
      <c r="J29" s="62"/>
    </row>
    <row r="30" spans="1:10" ht="12.75">
      <c r="A30" s="21" t="s">
        <v>76</v>
      </c>
      <c r="B30" s="59" t="s">
        <v>25</v>
      </c>
      <c r="C30" s="59"/>
      <c r="D30" s="59"/>
      <c r="E30" s="59"/>
      <c r="F30" s="59"/>
      <c r="G30" s="59"/>
      <c r="H30" s="5" t="s">
        <v>13</v>
      </c>
      <c r="I30" s="62">
        <v>0</v>
      </c>
      <c r="J30" s="62"/>
    </row>
    <row r="31" spans="1:10" ht="12.75">
      <c r="A31" s="21" t="s">
        <v>77</v>
      </c>
      <c r="B31" s="59" t="s">
        <v>26</v>
      </c>
      <c r="C31" s="59"/>
      <c r="D31" s="59"/>
      <c r="E31" s="59"/>
      <c r="F31" s="59"/>
      <c r="G31" s="59"/>
      <c r="H31" s="5" t="s">
        <v>13</v>
      </c>
      <c r="I31" s="62">
        <v>0</v>
      </c>
      <c r="J31" s="62"/>
    </row>
    <row r="32" spans="1:10" ht="12.75">
      <c r="A32" s="21" t="s">
        <v>78</v>
      </c>
      <c r="B32" s="59" t="s">
        <v>27</v>
      </c>
      <c r="C32" s="59"/>
      <c r="D32" s="59"/>
      <c r="E32" s="59"/>
      <c r="F32" s="59"/>
      <c r="G32" s="59"/>
      <c r="H32" s="5" t="s">
        <v>13</v>
      </c>
      <c r="I32" s="62">
        <v>0</v>
      </c>
      <c r="J32" s="62"/>
    </row>
    <row r="33" spans="1:10" ht="12.75">
      <c r="A33" s="21" t="s">
        <v>79</v>
      </c>
      <c r="B33" s="59" t="s">
        <v>113</v>
      </c>
      <c r="C33" s="59"/>
      <c r="D33" s="59"/>
      <c r="E33" s="59"/>
      <c r="F33" s="59"/>
      <c r="G33" s="59"/>
      <c r="H33" s="5" t="s">
        <v>13</v>
      </c>
      <c r="I33" s="104">
        <f>I16+I21+I22+I23-I24</f>
        <v>285393.6979354839</v>
      </c>
      <c r="J33" s="104"/>
    </row>
    <row r="34" spans="1:10" ht="18.75" customHeight="1">
      <c r="A34" s="85" t="s">
        <v>93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27.75" customHeight="1">
      <c r="A35" s="112" t="s">
        <v>56</v>
      </c>
      <c r="B35" s="113" t="s">
        <v>29</v>
      </c>
      <c r="C35" s="114"/>
      <c r="D35" s="114"/>
      <c r="E35" s="115"/>
      <c r="F35" s="119" t="s">
        <v>30</v>
      </c>
      <c r="G35" s="68" t="s">
        <v>154</v>
      </c>
      <c r="H35" s="69"/>
      <c r="I35" s="68" t="s">
        <v>155</v>
      </c>
      <c r="J35" s="69"/>
    </row>
    <row r="36" spans="1:13" ht="45.75" customHeight="1">
      <c r="A36" s="112"/>
      <c r="B36" s="116"/>
      <c r="C36" s="117"/>
      <c r="D36" s="117"/>
      <c r="E36" s="118"/>
      <c r="F36" s="120"/>
      <c r="G36" s="9" t="s">
        <v>31</v>
      </c>
      <c r="H36" s="9" t="s">
        <v>32</v>
      </c>
      <c r="I36" s="9" t="s">
        <v>31</v>
      </c>
      <c r="J36" s="9" t="s">
        <v>32</v>
      </c>
      <c r="K36" s="2"/>
      <c r="L36" s="2"/>
      <c r="M36" s="2"/>
    </row>
    <row r="37" spans="1:10" ht="17.25" customHeight="1">
      <c r="A37" s="108" t="s">
        <v>34</v>
      </c>
      <c r="B37" s="108"/>
      <c r="C37" s="108"/>
      <c r="D37" s="108"/>
      <c r="E37" s="108"/>
      <c r="F37" s="108"/>
      <c r="G37" s="108"/>
      <c r="H37" s="108"/>
      <c r="I37" s="108"/>
      <c r="J37" s="109"/>
    </row>
    <row r="38" spans="1:10" ht="36" customHeight="1">
      <c r="A38" s="21">
        <v>14</v>
      </c>
      <c r="B38" s="63" t="s">
        <v>35</v>
      </c>
      <c r="C38" s="63"/>
      <c r="D38" s="63"/>
      <c r="E38" s="98"/>
      <c r="F38" s="80">
        <v>364.1</v>
      </c>
      <c r="G38" s="42">
        <f>G40+G41+G42+G43+G45+G46</f>
        <v>10.74</v>
      </c>
      <c r="H38" s="35">
        <f>F38*G38*11+F38*G38/31*24</f>
        <v>46042.20677419355</v>
      </c>
      <c r="I38" s="5">
        <f>I39+I40+I41+I42+I43+I44+I45+I46</f>
        <v>26.58</v>
      </c>
      <c r="J38" s="35">
        <f>F38*I38/31*7</f>
        <v>2185.3047096774194</v>
      </c>
    </row>
    <row r="39" spans="1:10" ht="17.25" customHeight="1">
      <c r="A39" s="21"/>
      <c r="B39" s="38"/>
      <c r="C39" s="106" t="s">
        <v>144</v>
      </c>
      <c r="D39" s="121"/>
      <c r="E39" s="107"/>
      <c r="F39" s="81"/>
      <c r="G39" s="42">
        <v>0</v>
      </c>
      <c r="H39" s="35">
        <v>0</v>
      </c>
      <c r="I39" s="5">
        <v>1.8</v>
      </c>
      <c r="J39" s="35">
        <f>F38*I39/31*7</f>
        <v>147.98903225806453</v>
      </c>
    </row>
    <row r="40" spans="1:10" ht="12.75">
      <c r="A40" s="21" t="s">
        <v>80</v>
      </c>
      <c r="B40" s="59" t="s">
        <v>138</v>
      </c>
      <c r="C40" s="59"/>
      <c r="D40" s="59"/>
      <c r="E40" s="86"/>
      <c r="F40" s="81"/>
      <c r="G40" s="40">
        <v>2.9</v>
      </c>
      <c r="H40" s="35">
        <f>(F38*G40*11)+(F38*G40/31*24)</f>
        <v>12432.253225806453</v>
      </c>
      <c r="I40" s="11">
        <v>2.2</v>
      </c>
      <c r="J40" s="35">
        <f>F38*I40/31*7</f>
        <v>180.87548387096777</v>
      </c>
    </row>
    <row r="41" spans="1:10" ht="12.75">
      <c r="A41" s="21" t="s">
        <v>81</v>
      </c>
      <c r="B41" s="59" t="s">
        <v>139</v>
      </c>
      <c r="C41" s="59"/>
      <c r="D41" s="59"/>
      <c r="E41" s="86"/>
      <c r="F41" s="81"/>
      <c r="G41" s="40">
        <v>2.6</v>
      </c>
      <c r="H41" s="35">
        <f>(F38*G41*11)+(F38*G41/31*24)</f>
        <v>11146.15806451613</v>
      </c>
      <c r="I41" s="11">
        <v>2</v>
      </c>
      <c r="J41" s="35">
        <f>F38*I41/31*7</f>
        <v>164.43225806451613</v>
      </c>
    </row>
    <row r="42" spans="1:10" ht="12.75">
      <c r="A42" s="21" t="s">
        <v>82</v>
      </c>
      <c r="B42" s="59" t="s">
        <v>140</v>
      </c>
      <c r="C42" s="59"/>
      <c r="D42" s="59"/>
      <c r="E42" s="86"/>
      <c r="F42" s="81"/>
      <c r="G42" s="40">
        <v>2.4</v>
      </c>
      <c r="H42" s="35">
        <f>(F38*G42*11)+(F38*G42/31*24)</f>
        <v>10288.76129032258</v>
      </c>
      <c r="I42" s="11">
        <v>1.9</v>
      </c>
      <c r="J42" s="35">
        <f>F38*I42/31*7</f>
        <v>156.21064516129033</v>
      </c>
    </row>
    <row r="43" spans="1:10" ht="12.75">
      <c r="A43" s="21" t="s">
        <v>83</v>
      </c>
      <c r="B43" s="59" t="s">
        <v>141</v>
      </c>
      <c r="C43" s="59"/>
      <c r="D43" s="59"/>
      <c r="E43" s="86"/>
      <c r="F43" s="81"/>
      <c r="G43" s="40">
        <v>0.9</v>
      </c>
      <c r="H43" s="35">
        <f>(F38*G43*11)+(F38*G43/31*24)</f>
        <v>3858.285483870968</v>
      </c>
      <c r="I43" s="11">
        <v>5.81</v>
      </c>
      <c r="J43" s="35">
        <f>F38*I43/31*7</f>
        <v>477.6757096774194</v>
      </c>
    </row>
    <row r="44" spans="1:10" ht="12.75">
      <c r="A44" s="21"/>
      <c r="B44" s="11"/>
      <c r="C44" s="52" t="s">
        <v>145</v>
      </c>
      <c r="D44" s="131"/>
      <c r="E44" s="53"/>
      <c r="F44" s="81"/>
      <c r="G44" s="40">
        <v>0</v>
      </c>
      <c r="H44" s="35"/>
      <c r="I44" s="11">
        <v>10.93</v>
      </c>
      <c r="J44" s="35">
        <f>F38*I44/31*7</f>
        <v>898.6222903225807</v>
      </c>
    </row>
    <row r="45" spans="1:10" ht="24" customHeight="1">
      <c r="A45" s="21" t="s">
        <v>84</v>
      </c>
      <c r="B45" s="63" t="s">
        <v>142</v>
      </c>
      <c r="C45" s="63"/>
      <c r="D45" s="63"/>
      <c r="E45" s="98"/>
      <c r="F45" s="81"/>
      <c r="G45" s="40">
        <v>1.54</v>
      </c>
      <c r="H45" s="35">
        <f>(F38*G45*11)+(F38*G45/31*24)</f>
        <v>6601.955161290323</v>
      </c>
      <c r="I45" s="11">
        <v>1.54</v>
      </c>
      <c r="J45" s="35">
        <f>F38*I45/31*7</f>
        <v>126.61283870967745</v>
      </c>
    </row>
    <row r="46" spans="1:10" ht="12.75">
      <c r="A46" s="21" t="s">
        <v>85</v>
      </c>
      <c r="B46" s="59" t="s">
        <v>143</v>
      </c>
      <c r="C46" s="59"/>
      <c r="D46" s="59"/>
      <c r="E46" s="86"/>
      <c r="F46" s="81"/>
      <c r="G46" s="40">
        <v>0.4</v>
      </c>
      <c r="H46" s="35">
        <f>(F38*G46*11)+(F38*G46/31*24)</f>
        <v>1714.793548387097</v>
      </c>
      <c r="I46" s="11">
        <v>0.4</v>
      </c>
      <c r="J46" s="35">
        <f>F38*I46/31*7</f>
        <v>32.88645161290323</v>
      </c>
    </row>
    <row r="47" spans="1:10" ht="12.75">
      <c r="A47" s="21" t="s">
        <v>87</v>
      </c>
      <c r="B47" s="59" t="s">
        <v>151</v>
      </c>
      <c r="C47" s="59"/>
      <c r="D47" s="59"/>
      <c r="E47" s="86"/>
      <c r="F47" s="81"/>
      <c r="G47" s="42">
        <v>2.02</v>
      </c>
      <c r="H47" s="35">
        <f>(F38*G47*11)+(F38*G47/31*24)</f>
        <v>8659.70741935484</v>
      </c>
      <c r="I47" s="5">
        <v>2.02</v>
      </c>
      <c r="J47" s="35">
        <f>F38*I47/31*7</f>
        <v>166.0765806451613</v>
      </c>
    </row>
    <row r="48" spans="1:10" ht="12.75">
      <c r="A48" s="21" t="s">
        <v>88</v>
      </c>
      <c r="B48" s="59" t="s">
        <v>152</v>
      </c>
      <c r="C48" s="59"/>
      <c r="D48" s="59"/>
      <c r="E48" s="86"/>
      <c r="F48" s="82"/>
      <c r="G48" s="42">
        <v>5.9</v>
      </c>
      <c r="H48" s="35">
        <f>(F38*G48*11)+(F38*G48/31*24)</f>
        <v>25293.204838709677</v>
      </c>
      <c r="I48" s="5">
        <v>5.9</v>
      </c>
      <c r="J48" s="35">
        <f>F38*I48/31*7</f>
        <v>485.07516129032257</v>
      </c>
    </row>
    <row r="49" spans="1:10" ht="20.25" customHeight="1">
      <c r="A49" s="125" t="s">
        <v>45</v>
      </c>
      <c r="B49" s="125"/>
      <c r="C49" s="125"/>
      <c r="D49" s="125"/>
      <c r="E49" s="125"/>
      <c r="F49" s="125"/>
      <c r="G49" s="125"/>
      <c r="H49" s="125"/>
      <c r="I49" s="125"/>
      <c r="J49" s="126"/>
    </row>
    <row r="50" spans="1:10" ht="23.25" customHeight="1">
      <c r="A50" s="21" t="s">
        <v>89</v>
      </c>
      <c r="B50" s="63" t="s">
        <v>153</v>
      </c>
      <c r="C50" s="63"/>
      <c r="D50" s="63"/>
      <c r="E50" s="63"/>
      <c r="F50" s="14">
        <v>364.1</v>
      </c>
      <c r="G50" s="5">
        <v>5.8</v>
      </c>
      <c r="H50" s="35">
        <f>(F50*G50*11)+(F50*G50/31*24)</f>
        <v>24864.506451612906</v>
      </c>
      <c r="I50" s="5">
        <v>5.8</v>
      </c>
      <c r="J50" s="35">
        <f>F50*I50/31*7</f>
        <v>476.8535483870968</v>
      </c>
    </row>
    <row r="51" spans="1:10" ht="12.75">
      <c r="A51" s="21" t="s">
        <v>90</v>
      </c>
      <c r="B51" s="5" t="s">
        <v>47</v>
      </c>
      <c r="C51" s="86" t="s">
        <v>135</v>
      </c>
      <c r="D51" s="76"/>
      <c r="E51" s="76"/>
      <c r="F51" s="77"/>
      <c r="G51" s="8">
        <f>G38+G47+G48+G50</f>
        <v>24.46</v>
      </c>
      <c r="H51" s="36">
        <f>H38+H47+H48+H50</f>
        <v>104859.62548387097</v>
      </c>
      <c r="I51" s="8">
        <f>I38+I47+I48+I50</f>
        <v>40.3</v>
      </c>
      <c r="J51" s="36">
        <f>J38+J47+J48+J50</f>
        <v>3313.3100000000004</v>
      </c>
    </row>
    <row r="52" spans="1:10" ht="12.75">
      <c r="A52" s="11">
        <v>20</v>
      </c>
      <c r="B52" s="59" t="s">
        <v>136</v>
      </c>
      <c r="C52" s="59"/>
      <c r="D52" s="59"/>
      <c r="E52" s="59"/>
      <c r="F52" s="128">
        <f>H51+J51</f>
        <v>108172.93548387097</v>
      </c>
      <c r="G52" s="129"/>
      <c r="H52" s="129"/>
      <c r="I52" s="129"/>
      <c r="J52" s="129"/>
    </row>
    <row r="53" spans="1:10" ht="22.5" customHeight="1">
      <c r="A53" s="130" t="s">
        <v>126</v>
      </c>
      <c r="B53" s="85"/>
      <c r="C53" s="85"/>
      <c r="D53" s="85"/>
      <c r="E53" s="85"/>
      <c r="F53" s="85"/>
      <c r="G53" s="85"/>
      <c r="H53" s="85"/>
      <c r="I53" s="85"/>
      <c r="J53" s="85"/>
    </row>
    <row r="54" spans="1:10" ht="33" customHeight="1">
      <c r="A54" s="23" t="s">
        <v>56</v>
      </c>
      <c r="B54" s="10"/>
      <c r="C54" s="14" t="s">
        <v>52</v>
      </c>
      <c r="D54" s="58" t="s">
        <v>48</v>
      </c>
      <c r="E54" s="58"/>
      <c r="F54" s="58"/>
      <c r="G54" s="58"/>
      <c r="H54" s="58"/>
      <c r="I54" s="58"/>
      <c r="J54" s="9" t="s">
        <v>49</v>
      </c>
    </row>
    <row r="55" spans="1:10" ht="12.75">
      <c r="A55" s="11">
        <v>21</v>
      </c>
      <c r="B55" s="5"/>
      <c r="C55" s="16" t="s">
        <v>194</v>
      </c>
      <c r="D55" s="127" t="s">
        <v>191</v>
      </c>
      <c r="E55" s="83" t="s">
        <v>191</v>
      </c>
      <c r="F55" s="83" t="s">
        <v>191</v>
      </c>
      <c r="G55" s="83" t="s">
        <v>191</v>
      </c>
      <c r="H55" s="83" t="s">
        <v>191</v>
      </c>
      <c r="I55" s="83" t="s">
        <v>191</v>
      </c>
      <c r="J55" s="5">
        <v>3693</v>
      </c>
    </row>
    <row r="56" spans="1:10" ht="12.75">
      <c r="A56" s="11">
        <v>22</v>
      </c>
      <c r="B56" s="5"/>
      <c r="C56" s="16" t="s">
        <v>195</v>
      </c>
      <c r="D56" s="127" t="s">
        <v>192</v>
      </c>
      <c r="E56" s="83" t="s">
        <v>192</v>
      </c>
      <c r="F56" s="83" t="s">
        <v>192</v>
      </c>
      <c r="G56" s="83" t="s">
        <v>192</v>
      </c>
      <c r="H56" s="83" t="s">
        <v>192</v>
      </c>
      <c r="I56" s="83" t="s">
        <v>192</v>
      </c>
      <c r="J56" s="5">
        <v>2887</v>
      </c>
    </row>
    <row r="57" spans="1:10" ht="12.75">
      <c r="A57" s="11">
        <v>25</v>
      </c>
      <c r="B57" s="5"/>
      <c r="C57" s="16" t="s">
        <v>196</v>
      </c>
      <c r="D57" s="127" t="s">
        <v>193</v>
      </c>
      <c r="E57" s="59" t="s">
        <v>193</v>
      </c>
      <c r="F57" s="59" t="s">
        <v>193</v>
      </c>
      <c r="G57" s="59" t="s">
        <v>193</v>
      </c>
      <c r="H57" s="59" t="s">
        <v>193</v>
      </c>
      <c r="I57" s="59" t="s">
        <v>193</v>
      </c>
      <c r="J57" s="5">
        <v>7096</v>
      </c>
    </row>
    <row r="58" spans="1:10" ht="12.75">
      <c r="A58" s="11">
        <v>28</v>
      </c>
      <c r="B58" s="5"/>
      <c r="C58" s="16" t="s">
        <v>197</v>
      </c>
      <c r="D58" s="95" t="s">
        <v>160</v>
      </c>
      <c r="E58" s="110" t="s">
        <v>160</v>
      </c>
      <c r="F58" s="110" t="s">
        <v>160</v>
      </c>
      <c r="G58" s="110" t="s">
        <v>160</v>
      </c>
      <c r="H58" s="110" t="s">
        <v>160</v>
      </c>
      <c r="I58" s="111" t="s">
        <v>160</v>
      </c>
      <c r="J58" s="5">
        <v>9418</v>
      </c>
    </row>
    <row r="59" spans="1:10" ht="11.25" customHeight="1" hidden="1">
      <c r="A59" s="11">
        <v>29</v>
      </c>
      <c r="B59" s="5"/>
      <c r="C59" s="16"/>
      <c r="D59" s="122"/>
      <c r="E59" s="123"/>
      <c r="F59" s="123"/>
      <c r="G59" s="123"/>
      <c r="H59" s="123"/>
      <c r="I59" s="124"/>
      <c r="J59" s="5"/>
    </row>
    <row r="60" spans="1:10" ht="13.5" customHeight="1" hidden="1">
      <c r="A60" s="11">
        <v>30</v>
      </c>
      <c r="B60" s="5"/>
      <c r="C60" s="16"/>
      <c r="D60" s="122"/>
      <c r="E60" s="123"/>
      <c r="F60" s="123"/>
      <c r="G60" s="123"/>
      <c r="H60" s="123"/>
      <c r="I60" s="124"/>
      <c r="J60" s="5"/>
    </row>
    <row r="61" spans="1:10" ht="12.75" hidden="1">
      <c r="A61" s="11">
        <v>31</v>
      </c>
      <c r="B61" s="5"/>
      <c r="C61" s="16"/>
      <c r="D61" s="95"/>
      <c r="E61" s="96"/>
      <c r="F61" s="96"/>
      <c r="G61" s="96"/>
      <c r="H61" s="96"/>
      <c r="I61" s="97"/>
      <c r="J61" s="5"/>
    </row>
    <row r="62" spans="1:10" ht="12.75" hidden="1">
      <c r="A62" s="11">
        <v>32</v>
      </c>
      <c r="B62" s="5"/>
      <c r="C62" s="16"/>
      <c r="D62" s="95"/>
      <c r="E62" s="96"/>
      <c r="F62" s="96"/>
      <c r="G62" s="96"/>
      <c r="H62" s="96"/>
      <c r="I62" s="97"/>
      <c r="J62" s="5"/>
    </row>
    <row r="63" spans="1:10" ht="12.75" hidden="1">
      <c r="A63" s="11">
        <v>33</v>
      </c>
      <c r="B63" s="5"/>
      <c r="C63" s="16"/>
      <c r="D63" s="95"/>
      <c r="E63" s="96"/>
      <c r="F63" s="96"/>
      <c r="G63" s="96"/>
      <c r="H63" s="96"/>
      <c r="I63" s="97"/>
      <c r="J63" s="5"/>
    </row>
    <row r="64" spans="1:10" ht="12.75" hidden="1">
      <c r="A64" s="11">
        <v>34</v>
      </c>
      <c r="B64" s="5"/>
      <c r="C64" s="16"/>
      <c r="D64" s="95"/>
      <c r="E64" s="96"/>
      <c r="F64" s="96"/>
      <c r="G64" s="96"/>
      <c r="H64" s="96"/>
      <c r="I64" s="97"/>
      <c r="J64" s="5"/>
    </row>
    <row r="65" spans="1:10" ht="12.75" hidden="1">
      <c r="A65" s="11"/>
      <c r="B65" s="5"/>
      <c r="C65" s="16"/>
      <c r="D65" s="95"/>
      <c r="E65" s="96"/>
      <c r="F65" s="96"/>
      <c r="G65" s="96"/>
      <c r="H65" s="96"/>
      <c r="I65" s="97"/>
      <c r="J65" s="5"/>
    </row>
    <row r="66" spans="1:10" ht="12.75" hidden="1">
      <c r="A66" s="11"/>
      <c r="B66" s="5"/>
      <c r="C66" s="16"/>
      <c r="D66" s="132"/>
      <c r="E66" s="133"/>
      <c r="F66" s="133"/>
      <c r="G66" s="133"/>
      <c r="H66" s="133"/>
      <c r="I66" s="134"/>
      <c r="J66" s="5"/>
    </row>
    <row r="67" spans="1:10" ht="17.25" customHeight="1">
      <c r="A67" s="11">
        <v>35</v>
      </c>
      <c r="B67" s="5"/>
      <c r="C67" s="5"/>
      <c r="D67" s="87" t="s">
        <v>50</v>
      </c>
      <c r="E67" s="87"/>
      <c r="F67" s="87"/>
      <c r="G67" s="87"/>
      <c r="H67" s="87"/>
      <c r="I67" s="87"/>
      <c r="J67" s="8">
        <f>SUM(J54:J65)</f>
        <v>23094</v>
      </c>
    </row>
    <row r="68" spans="1:10" ht="20.25" customHeight="1">
      <c r="A68" s="43"/>
      <c r="B68" s="44"/>
      <c r="C68" s="44"/>
      <c r="D68" s="45"/>
      <c r="E68" s="45"/>
      <c r="F68" s="45"/>
      <c r="G68" s="45"/>
      <c r="H68" s="45"/>
      <c r="I68" s="45"/>
      <c r="J68" s="46"/>
    </row>
    <row r="69" spans="1:10" ht="6.7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20.25" customHeight="1">
      <c r="A70" s="47" t="s">
        <v>98</v>
      </c>
      <c r="B70" s="135" t="s">
        <v>137</v>
      </c>
      <c r="C70" s="135"/>
      <c r="D70" s="135"/>
      <c r="E70" s="135"/>
      <c r="F70" s="135"/>
      <c r="G70" s="135"/>
      <c r="H70" s="135"/>
      <c r="I70" s="135"/>
      <c r="J70" s="135"/>
    </row>
    <row r="71" spans="1:10" ht="12.75">
      <c r="A71" s="41" t="s">
        <v>100</v>
      </c>
      <c r="B71" s="51" t="s">
        <v>101</v>
      </c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41" t="s">
        <v>102</v>
      </c>
      <c r="B72" s="51" t="s">
        <v>236</v>
      </c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41" t="s">
        <v>104</v>
      </c>
      <c r="B73" s="51" t="s">
        <v>105</v>
      </c>
      <c r="C73" s="51"/>
      <c r="D73" s="51"/>
      <c r="E73" s="51"/>
      <c r="F73" s="51"/>
      <c r="G73" s="51"/>
      <c r="H73" s="51"/>
      <c r="I73" s="51"/>
      <c r="J73" s="51"/>
    </row>
    <row r="74" spans="1:10" ht="12.75">
      <c r="A74" s="41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38.25" customHeight="1">
      <c r="A75" s="51" t="s">
        <v>184</v>
      </c>
      <c r="B75" s="51"/>
      <c r="C75" s="51"/>
      <c r="D75" s="51"/>
      <c r="E75" s="51"/>
      <c r="F75" s="51"/>
      <c r="G75" s="51"/>
      <c r="H75" s="51"/>
      <c r="I75" s="51"/>
      <c r="J75" s="51"/>
    </row>
    <row r="76" spans="1:3" ht="12.75">
      <c r="A76" s="84">
        <v>43913</v>
      </c>
      <c r="B76" s="84"/>
      <c r="C76" s="84"/>
    </row>
    <row r="77" spans="1:10" ht="50.25" customHeight="1">
      <c r="A77" s="51" t="s">
        <v>51</v>
      </c>
      <c r="B77" s="51"/>
      <c r="C77" s="51"/>
      <c r="D77" s="51"/>
      <c r="E77" s="2"/>
      <c r="F77" s="2"/>
      <c r="G77" s="2"/>
      <c r="H77" s="2"/>
      <c r="I77" s="2"/>
      <c r="J77" s="2"/>
    </row>
    <row r="78" spans="1:10" ht="12.75">
      <c r="A78" s="51" t="s">
        <v>55</v>
      </c>
      <c r="B78" s="51"/>
      <c r="C78" s="51"/>
      <c r="D78" s="51"/>
      <c r="E78" s="2"/>
      <c r="F78" s="2"/>
      <c r="G78" s="2"/>
      <c r="H78" s="2"/>
      <c r="I78" s="2"/>
      <c r="J78" s="2"/>
    </row>
  </sheetData>
  <sheetProtection/>
  <mergeCells count="100">
    <mergeCell ref="D63:I63"/>
    <mergeCell ref="A75:J75"/>
    <mergeCell ref="B72:J72"/>
    <mergeCell ref="B73:J73"/>
    <mergeCell ref="D57:I57"/>
    <mergeCell ref="B71:J71"/>
    <mergeCell ref="D67:I67"/>
    <mergeCell ref="B70:J70"/>
    <mergeCell ref="D64:I64"/>
    <mergeCell ref="D59:I59"/>
    <mergeCell ref="A76:C76"/>
    <mergeCell ref="B42:E42"/>
    <mergeCell ref="B43:E43"/>
    <mergeCell ref="B41:E41"/>
    <mergeCell ref="A77:D77"/>
    <mergeCell ref="A78:D78"/>
    <mergeCell ref="C44:E44"/>
    <mergeCell ref="D65:I65"/>
    <mergeCell ref="D66:I66"/>
    <mergeCell ref="D62:I62"/>
    <mergeCell ref="D60:I60"/>
    <mergeCell ref="D61:I61"/>
    <mergeCell ref="A49:J49"/>
    <mergeCell ref="B50:E50"/>
    <mergeCell ref="C51:F51"/>
    <mergeCell ref="D55:I55"/>
    <mergeCell ref="D56:I56"/>
    <mergeCell ref="B52:E52"/>
    <mergeCell ref="F52:J52"/>
    <mergeCell ref="A53:J53"/>
    <mergeCell ref="D58:I58"/>
    <mergeCell ref="I35:J35"/>
    <mergeCell ref="A35:A36"/>
    <mergeCell ref="B35:E36"/>
    <mergeCell ref="F35:F36"/>
    <mergeCell ref="G35:H35"/>
    <mergeCell ref="D54:I54"/>
    <mergeCell ref="B48:E48"/>
    <mergeCell ref="C39:E39"/>
    <mergeCell ref="I32:J32"/>
    <mergeCell ref="B33:G33"/>
    <mergeCell ref="I33:J33"/>
    <mergeCell ref="B40:E40"/>
    <mergeCell ref="B45:E45"/>
    <mergeCell ref="B46:E46"/>
    <mergeCell ref="A37:J37"/>
    <mergeCell ref="F38:F48"/>
    <mergeCell ref="B47:E47"/>
    <mergeCell ref="B38:E38"/>
    <mergeCell ref="A34:J34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B25:G25"/>
    <mergeCell ref="I25:J25"/>
    <mergeCell ref="B26:G26"/>
    <mergeCell ref="I26:J26"/>
    <mergeCell ref="B27:G27"/>
    <mergeCell ref="I27:J27"/>
    <mergeCell ref="B21:G21"/>
    <mergeCell ref="I21:J21"/>
    <mergeCell ref="B22:G22"/>
    <mergeCell ref="I22:J22"/>
    <mergeCell ref="B24:G24"/>
    <mergeCell ref="I24:J24"/>
    <mergeCell ref="C23:G23"/>
    <mergeCell ref="I23:J23"/>
    <mergeCell ref="B18:G18"/>
    <mergeCell ref="I18:J18"/>
    <mergeCell ref="B19:G19"/>
    <mergeCell ref="I19:J19"/>
    <mergeCell ref="B20:G20"/>
    <mergeCell ref="I20:J20"/>
    <mergeCell ref="B15:G15"/>
    <mergeCell ref="I15:J15"/>
    <mergeCell ref="B16:G16"/>
    <mergeCell ref="I16:J16"/>
    <mergeCell ref="B17:G17"/>
    <mergeCell ref="I17:J17"/>
    <mergeCell ref="B12:G12"/>
    <mergeCell ref="I12:J12"/>
    <mergeCell ref="B13:G13"/>
    <mergeCell ref="I13:J13"/>
    <mergeCell ref="B14:G14"/>
    <mergeCell ref="I14:J14"/>
    <mergeCell ref="A10:J10"/>
    <mergeCell ref="B11:G11"/>
    <mergeCell ref="A1:J1"/>
    <mergeCell ref="B2:J2"/>
    <mergeCell ref="G4:J4"/>
    <mergeCell ref="G5:J5"/>
    <mergeCell ref="G6:J6"/>
    <mergeCell ref="A8:J8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36">
      <selection activeCell="A48" sqref="A48:J80"/>
    </sheetView>
  </sheetViews>
  <sheetFormatPr defaultColWidth="9.00390625" defaultRowHeight="12.75"/>
  <cols>
    <col min="1" max="1" width="3.75390625" style="25" customWidth="1"/>
    <col min="2" max="2" width="0.12890625" style="0" hidden="1" customWidth="1"/>
    <col min="3" max="3" width="10.125" style="0" customWidth="1"/>
    <col min="4" max="4" width="10.00390625" style="0" customWidth="1"/>
    <col min="5" max="5" width="23.00390625" style="0" customWidth="1"/>
    <col min="6" max="6" width="5.625" style="0" customWidth="1"/>
    <col min="7" max="7" width="8.125" style="0" customWidth="1"/>
    <col min="8" max="8" width="9.00390625" style="0" customWidth="1"/>
    <col min="9" max="9" width="6.125" style="0" customWidth="1"/>
    <col min="10" max="10" width="12.00390625" style="0" customWidth="1"/>
    <col min="12" max="13" width="10.625" style="0" bestFit="1" customWidth="1"/>
  </cols>
  <sheetData>
    <row r="1" spans="1:11" ht="18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5.25" customHeight="1">
      <c r="A3" s="29"/>
      <c r="B3" s="28"/>
      <c r="C3" s="28"/>
      <c r="D3" s="28"/>
      <c r="E3" s="28"/>
      <c r="F3" s="28"/>
      <c r="G3" s="28"/>
      <c r="H3" s="28"/>
      <c r="I3" s="28"/>
      <c r="J3" s="28"/>
    </row>
    <row r="4" spans="2:10" ht="18" customHeight="1" hidden="1">
      <c r="B4" t="s">
        <v>0</v>
      </c>
      <c r="F4" s="57"/>
      <c r="G4" s="57"/>
      <c r="H4" s="57"/>
      <c r="I4" s="57"/>
      <c r="J4" s="57"/>
    </row>
    <row r="5" spans="2:10" ht="12.75" hidden="1">
      <c r="B5" t="s">
        <v>0</v>
      </c>
      <c r="F5" s="57"/>
      <c r="G5" s="57"/>
      <c r="H5" s="57"/>
      <c r="I5" s="57"/>
      <c r="J5" s="57"/>
    </row>
    <row r="6" spans="2:10" ht="12.75" hidden="1">
      <c r="B6" t="s">
        <v>0</v>
      </c>
      <c r="F6" s="57"/>
      <c r="G6" s="57"/>
      <c r="H6" s="57"/>
      <c r="I6" s="57"/>
      <c r="J6" s="57"/>
    </row>
    <row r="7" ht="8.25" customHeight="1"/>
    <row r="8" spans="2:10" ht="28.5" customHeight="1">
      <c r="B8" s="56" t="s">
        <v>133</v>
      </c>
      <c r="C8" s="56"/>
      <c r="D8" s="56"/>
      <c r="E8" s="56"/>
      <c r="F8" s="56"/>
      <c r="G8" s="56"/>
      <c r="H8" s="56"/>
      <c r="I8" s="56"/>
      <c r="J8" s="56"/>
    </row>
    <row r="9" ht="7.5" customHeight="1"/>
    <row r="10" spans="2:13" ht="26.25" customHeight="1">
      <c r="B10" s="61" t="s">
        <v>5</v>
      </c>
      <c r="C10" s="61"/>
      <c r="D10" s="61"/>
      <c r="E10" s="61"/>
      <c r="F10" s="61"/>
      <c r="G10" s="61"/>
      <c r="H10" s="61"/>
      <c r="I10" s="61"/>
      <c r="J10" s="61"/>
      <c r="K10" s="4"/>
      <c r="L10" s="4"/>
      <c r="M10" s="4"/>
    </row>
    <row r="11" spans="1:10" ht="32.25" customHeight="1">
      <c r="A11" s="23" t="s">
        <v>56</v>
      </c>
      <c r="B11" s="92" t="s">
        <v>6</v>
      </c>
      <c r="C11" s="93"/>
      <c r="D11" s="93"/>
      <c r="E11" s="93"/>
      <c r="F11" s="93"/>
      <c r="G11" s="93"/>
      <c r="H11" s="93"/>
      <c r="I11" s="32" t="s">
        <v>57</v>
      </c>
      <c r="J11" s="34" t="s">
        <v>8</v>
      </c>
    </row>
    <row r="12" spans="1:10" ht="12.75" customHeight="1">
      <c r="A12" s="21" t="s">
        <v>58</v>
      </c>
      <c r="B12" s="59" t="s">
        <v>9</v>
      </c>
      <c r="C12" s="59"/>
      <c r="D12" s="59"/>
      <c r="E12" s="59"/>
      <c r="F12" s="59"/>
      <c r="G12" s="59"/>
      <c r="H12" s="59"/>
      <c r="I12" s="33"/>
      <c r="J12" s="50">
        <v>43466</v>
      </c>
    </row>
    <row r="13" spans="1:10" ht="12.75" customHeight="1">
      <c r="A13" s="21" t="s">
        <v>59</v>
      </c>
      <c r="B13" s="59" t="s">
        <v>10</v>
      </c>
      <c r="C13" s="59"/>
      <c r="D13" s="59"/>
      <c r="E13" s="59"/>
      <c r="F13" s="59"/>
      <c r="G13" s="59"/>
      <c r="H13" s="59"/>
      <c r="I13" s="33"/>
      <c r="J13" s="50">
        <v>43830</v>
      </c>
    </row>
    <row r="14" spans="1:10" ht="12.75" customHeight="1">
      <c r="A14" s="21" t="s">
        <v>60</v>
      </c>
      <c r="B14" s="86" t="s">
        <v>11</v>
      </c>
      <c r="C14" s="76"/>
      <c r="D14" s="76"/>
      <c r="E14" s="76"/>
      <c r="F14" s="76"/>
      <c r="G14" s="76"/>
      <c r="H14" s="76"/>
      <c r="I14" s="31" t="s">
        <v>13</v>
      </c>
      <c r="J14" s="19">
        <v>0</v>
      </c>
    </row>
    <row r="15" spans="1:10" ht="12.75" customHeight="1">
      <c r="A15" s="21" t="s">
        <v>61</v>
      </c>
      <c r="B15" s="86" t="s">
        <v>54</v>
      </c>
      <c r="C15" s="76"/>
      <c r="D15" s="76"/>
      <c r="E15" s="76"/>
      <c r="F15" s="76"/>
      <c r="G15" s="76"/>
      <c r="H15" s="76"/>
      <c r="I15" s="31" t="s">
        <v>13</v>
      </c>
      <c r="J15" s="19">
        <v>25139.15</v>
      </c>
    </row>
    <row r="16" spans="1:10" ht="12.75" customHeight="1">
      <c r="A16" s="21" t="s">
        <v>62</v>
      </c>
      <c r="B16" s="86" t="s">
        <v>14</v>
      </c>
      <c r="C16" s="76"/>
      <c r="D16" s="76"/>
      <c r="E16" s="76"/>
      <c r="F16" s="76"/>
      <c r="G16" s="76"/>
      <c r="H16" s="76"/>
      <c r="I16" s="31" t="s">
        <v>13</v>
      </c>
      <c r="J16" s="19">
        <v>0</v>
      </c>
    </row>
    <row r="17" spans="1:10" ht="12.75" customHeight="1">
      <c r="A17" s="21" t="s">
        <v>63</v>
      </c>
      <c r="B17" s="86" t="s">
        <v>15</v>
      </c>
      <c r="C17" s="76"/>
      <c r="D17" s="76"/>
      <c r="E17" s="76"/>
      <c r="F17" s="76"/>
      <c r="G17" s="76"/>
      <c r="H17" s="76"/>
      <c r="I17" s="31" t="s">
        <v>13</v>
      </c>
      <c r="J17" s="48">
        <f>H47</f>
        <v>178783.032</v>
      </c>
    </row>
    <row r="18" spans="1:11" ht="12.75" customHeight="1">
      <c r="A18" s="21" t="s">
        <v>65</v>
      </c>
      <c r="B18" s="86" t="s">
        <v>16</v>
      </c>
      <c r="C18" s="76"/>
      <c r="D18" s="76"/>
      <c r="E18" s="76"/>
      <c r="F18" s="76"/>
      <c r="G18" s="76"/>
      <c r="H18" s="76"/>
      <c r="I18" s="31" t="s">
        <v>13</v>
      </c>
      <c r="J18" s="48">
        <f>H36+H43</f>
        <v>93265.392</v>
      </c>
      <c r="K18" s="3"/>
    </row>
    <row r="19" spans="1:10" ht="12.75" customHeight="1">
      <c r="A19" s="21" t="s">
        <v>66</v>
      </c>
      <c r="B19" s="86" t="s">
        <v>17</v>
      </c>
      <c r="C19" s="76"/>
      <c r="D19" s="76"/>
      <c r="E19" s="76"/>
      <c r="F19" s="76"/>
      <c r="G19" s="76"/>
      <c r="H19" s="76"/>
      <c r="I19" s="31" t="s">
        <v>13</v>
      </c>
      <c r="J19" s="48">
        <f>H46</f>
        <v>42393.36</v>
      </c>
    </row>
    <row r="20" spans="1:10" ht="12.75" customHeight="1">
      <c r="A20" s="21" t="s">
        <v>67</v>
      </c>
      <c r="B20" s="86" t="s">
        <v>18</v>
      </c>
      <c r="C20" s="76"/>
      <c r="D20" s="76"/>
      <c r="E20" s="76"/>
      <c r="F20" s="76"/>
      <c r="G20" s="76"/>
      <c r="H20" s="76"/>
      <c r="I20" s="31" t="s">
        <v>13</v>
      </c>
      <c r="J20" s="48">
        <f>H44</f>
        <v>43124.280000000006</v>
      </c>
    </row>
    <row r="21" spans="1:10" ht="12.75" customHeight="1">
      <c r="A21" s="21" t="s">
        <v>64</v>
      </c>
      <c r="B21" s="86" t="s">
        <v>111</v>
      </c>
      <c r="C21" s="76"/>
      <c r="D21" s="76"/>
      <c r="E21" s="76"/>
      <c r="F21" s="76"/>
      <c r="G21" s="76"/>
      <c r="H21" s="76"/>
      <c r="I21" s="31" t="s">
        <v>13</v>
      </c>
      <c r="J21" s="48">
        <f>J63</f>
        <v>7956</v>
      </c>
    </row>
    <row r="22" spans="1:12" ht="45" customHeight="1">
      <c r="A22" s="21" t="s">
        <v>68</v>
      </c>
      <c r="B22" s="98" t="s">
        <v>112</v>
      </c>
      <c r="C22" s="73"/>
      <c r="D22" s="73"/>
      <c r="E22" s="73"/>
      <c r="F22" s="73"/>
      <c r="G22" s="73"/>
      <c r="H22" s="73"/>
      <c r="I22" s="31" t="s">
        <v>13</v>
      </c>
      <c r="J22" s="49">
        <f>J18+J20</f>
        <v>136389.67200000002</v>
      </c>
      <c r="L22" s="39"/>
    </row>
    <row r="23" spans="1:10" ht="12.75" customHeight="1">
      <c r="A23" s="21" t="s">
        <v>69</v>
      </c>
      <c r="B23" s="86" t="s">
        <v>19</v>
      </c>
      <c r="C23" s="76"/>
      <c r="D23" s="76"/>
      <c r="E23" s="76"/>
      <c r="F23" s="76"/>
      <c r="G23" s="76"/>
      <c r="H23" s="76"/>
      <c r="I23" s="31" t="s">
        <v>13</v>
      </c>
      <c r="J23" s="48">
        <v>192648.84</v>
      </c>
    </row>
    <row r="24" spans="1:10" ht="12.75" customHeight="1">
      <c r="A24" s="21" t="s">
        <v>70</v>
      </c>
      <c r="B24" s="11" t="s">
        <v>20</v>
      </c>
      <c r="C24" s="98" t="s">
        <v>20</v>
      </c>
      <c r="D24" s="73"/>
      <c r="E24" s="73"/>
      <c r="F24" s="73"/>
      <c r="G24" s="73"/>
      <c r="H24" s="73"/>
      <c r="I24" s="31" t="s">
        <v>13</v>
      </c>
      <c r="J24" s="48">
        <v>192648.84</v>
      </c>
    </row>
    <row r="25" spans="1:10" ht="12.75" customHeight="1">
      <c r="A25" s="21" t="s">
        <v>71</v>
      </c>
      <c r="B25" s="11" t="s">
        <v>21</v>
      </c>
      <c r="C25" s="98" t="s">
        <v>21</v>
      </c>
      <c r="D25" s="73"/>
      <c r="E25" s="73"/>
      <c r="F25" s="73"/>
      <c r="G25" s="73"/>
      <c r="H25" s="73"/>
      <c r="I25" s="31" t="s">
        <v>13</v>
      </c>
      <c r="J25" s="48">
        <v>0</v>
      </c>
    </row>
    <row r="26" spans="1:10" ht="12.75" customHeight="1">
      <c r="A26" s="21" t="s">
        <v>72</v>
      </c>
      <c r="B26" s="86" t="s">
        <v>22</v>
      </c>
      <c r="C26" s="76"/>
      <c r="D26" s="76"/>
      <c r="E26" s="76"/>
      <c r="F26" s="76"/>
      <c r="G26" s="76"/>
      <c r="H26" s="76"/>
      <c r="I26" s="31" t="s">
        <v>13</v>
      </c>
      <c r="J26" s="48">
        <v>0</v>
      </c>
    </row>
    <row r="27" spans="1:10" ht="12.75" customHeight="1">
      <c r="A27" s="21" t="s">
        <v>73</v>
      </c>
      <c r="B27" s="86" t="s">
        <v>23</v>
      </c>
      <c r="C27" s="76"/>
      <c r="D27" s="76"/>
      <c r="E27" s="76"/>
      <c r="F27" s="76"/>
      <c r="G27" s="76"/>
      <c r="H27" s="76"/>
      <c r="I27" s="31" t="s">
        <v>13</v>
      </c>
      <c r="J27" s="48">
        <v>0</v>
      </c>
    </row>
    <row r="28" spans="1:10" ht="12.75" customHeight="1">
      <c r="A28" s="21" t="s">
        <v>74</v>
      </c>
      <c r="B28" s="86" t="s">
        <v>24</v>
      </c>
      <c r="C28" s="76"/>
      <c r="D28" s="76"/>
      <c r="E28" s="76"/>
      <c r="F28" s="76"/>
      <c r="G28" s="76"/>
      <c r="H28" s="76"/>
      <c r="I28" s="31" t="s">
        <v>13</v>
      </c>
      <c r="J28" s="48">
        <v>0</v>
      </c>
    </row>
    <row r="29" spans="1:10" ht="12.75" customHeight="1">
      <c r="A29" s="21" t="s">
        <v>75</v>
      </c>
      <c r="B29" s="86" t="s">
        <v>25</v>
      </c>
      <c r="C29" s="76"/>
      <c r="D29" s="76"/>
      <c r="E29" s="76"/>
      <c r="F29" s="76"/>
      <c r="G29" s="76"/>
      <c r="H29" s="76"/>
      <c r="I29" s="31" t="s">
        <v>13</v>
      </c>
      <c r="J29" s="48">
        <v>0</v>
      </c>
    </row>
    <row r="30" spans="1:10" ht="12.75" customHeight="1">
      <c r="A30" s="21" t="s">
        <v>76</v>
      </c>
      <c r="B30" s="86" t="s">
        <v>26</v>
      </c>
      <c r="C30" s="76"/>
      <c r="D30" s="76"/>
      <c r="E30" s="76"/>
      <c r="F30" s="76"/>
      <c r="G30" s="76"/>
      <c r="H30" s="76"/>
      <c r="I30" s="31" t="s">
        <v>13</v>
      </c>
      <c r="J30" s="48">
        <v>0</v>
      </c>
    </row>
    <row r="31" spans="1:10" ht="12.75" customHeight="1">
      <c r="A31" s="21" t="s">
        <v>77</v>
      </c>
      <c r="B31" s="86" t="s">
        <v>114</v>
      </c>
      <c r="C31" s="76"/>
      <c r="D31" s="76"/>
      <c r="E31" s="76"/>
      <c r="F31" s="76"/>
      <c r="G31" s="76"/>
      <c r="H31" s="76"/>
      <c r="I31" s="31" t="s">
        <v>13</v>
      </c>
      <c r="J31" s="48">
        <f>J15-J21-J22+J23</f>
        <v>73442.31799999997</v>
      </c>
    </row>
    <row r="32" spans="1:10" ht="12.75" customHeight="1">
      <c r="A32" s="21" t="s">
        <v>78</v>
      </c>
      <c r="B32" s="86" t="s">
        <v>28</v>
      </c>
      <c r="C32" s="76"/>
      <c r="D32" s="76"/>
      <c r="E32" s="76"/>
      <c r="F32" s="76"/>
      <c r="G32" s="76"/>
      <c r="H32" s="76"/>
      <c r="I32" s="31" t="s">
        <v>13</v>
      </c>
      <c r="J32" s="19">
        <v>0</v>
      </c>
    </row>
    <row r="33" spans="1:10" ht="18.75" customHeight="1">
      <c r="A33" s="79" t="s">
        <v>93</v>
      </c>
      <c r="B33" s="79"/>
      <c r="C33" s="79"/>
      <c r="D33" s="79"/>
      <c r="E33" s="79"/>
      <c r="F33" s="79"/>
      <c r="G33" s="79"/>
      <c r="H33" s="79"/>
      <c r="I33" s="79"/>
      <c r="J33" s="79"/>
    </row>
    <row r="34" spans="1:12" ht="45" customHeight="1">
      <c r="A34" s="9" t="s">
        <v>56</v>
      </c>
      <c r="B34" s="58" t="s">
        <v>29</v>
      </c>
      <c r="C34" s="58"/>
      <c r="D34" s="58"/>
      <c r="E34" s="58"/>
      <c r="F34" s="9" t="s">
        <v>30</v>
      </c>
      <c r="G34" s="9" t="s">
        <v>31</v>
      </c>
      <c r="H34" s="9" t="s">
        <v>32</v>
      </c>
      <c r="I34" s="112" t="s">
        <v>150</v>
      </c>
      <c r="J34" s="112"/>
      <c r="K34" s="2"/>
      <c r="L34" s="2"/>
    </row>
    <row r="35" spans="1:10" ht="19.5" customHeight="1">
      <c r="A35" s="143" t="s">
        <v>34</v>
      </c>
      <c r="B35" s="143"/>
      <c r="C35" s="143"/>
      <c r="D35" s="143"/>
      <c r="E35" s="143"/>
      <c r="F35" s="143"/>
      <c r="G35" s="143"/>
      <c r="H35" s="143"/>
      <c r="I35" s="143"/>
      <c r="J35" s="143"/>
    </row>
    <row r="36" spans="1:10" ht="36" customHeight="1">
      <c r="A36" s="21">
        <v>14</v>
      </c>
      <c r="B36" s="63" t="s">
        <v>35</v>
      </c>
      <c r="C36" s="63"/>
      <c r="D36" s="63"/>
      <c r="E36" s="63"/>
      <c r="F36" s="58">
        <v>609.1</v>
      </c>
      <c r="G36" s="5">
        <f>G37+G38+G39+G40+G41+G42</f>
        <v>10.74</v>
      </c>
      <c r="H36" s="5">
        <f>F36*G36*12</f>
        <v>78500.808</v>
      </c>
      <c r="I36" s="62"/>
      <c r="J36" s="62"/>
    </row>
    <row r="37" spans="1:10" ht="12.75">
      <c r="A37" s="21" t="s">
        <v>80</v>
      </c>
      <c r="B37" s="59" t="s">
        <v>36</v>
      </c>
      <c r="C37" s="59"/>
      <c r="D37" s="59"/>
      <c r="E37" s="59"/>
      <c r="F37" s="58"/>
      <c r="G37" s="11">
        <v>2.9</v>
      </c>
      <c r="H37" s="5">
        <f>F36*G37*12</f>
        <v>21196.68</v>
      </c>
      <c r="I37" s="62"/>
      <c r="J37" s="62"/>
    </row>
    <row r="38" spans="1:10" ht="12.75">
      <c r="A38" s="21" t="s">
        <v>81</v>
      </c>
      <c r="B38" s="59" t="s">
        <v>37</v>
      </c>
      <c r="C38" s="59"/>
      <c r="D38" s="59"/>
      <c r="E38" s="59"/>
      <c r="F38" s="58"/>
      <c r="G38" s="11">
        <v>2.6</v>
      </c>
      <c r="H38" s="5">
        <f>F36*G38*12</f>
        <v>19003.920000000002</v>
      </c>
      <c r="I38" s="62"/>
      <c r="J38" s="62"/>
    </row>
    <row r="39" spans="1:10" ht="12.75">
      <c r="A39" s="21" t="s">
        <v>82</v>
      </c>
      <c r="B39" s="59" t="s">
        <v>38</v>
      </c>
      <c r="C39" s="59"/>
      <c r="D39" s="59"/>
      <c r="E39" s="59"/>
      <c r="F39" s="58"/>
      <c r="G39" s="11">
        <v>2.4</v>
      </c>
      <c r="H39" s="5">
        <f>F36*G39*12</f>
        <v>17542.079999999998</v>
      </c>
      <c r="I39" s="62"/>
      <c r="J39" s="62"/>
    </row>
    <row r="40" spans="1:10" ht="12.75">
      <c r="A40" s="21" t="s">
        <v>83</v>
      </c>
      <c r="B40" s="59" t="s">
        <v>39</v>
      </c>
      <c r="C40" s="59"/>
      <c r="D40" s="59"/>
      <c r="E40" s="59"/>
      <c r="F40" s="58"/>
      <c r="G40" s="11">
        <v>0.9</v>
      </c>
      <c r="H40" s="5">
        <f>F36*G40*12</f>
        <v>6578.280000000001</v>
      </c>
      <c r="I40" s="62"/>
      <c r="J40" s="62"/>
    </row>
    <row r="41" spans="1:10" ht="24" customHeight="1">
      <c r="A41" s="21" t="s">
        <v>84</v>
      </c>
      <c r="B41" s="63" t="s">
        <v>40</v>
      </c>
      <c r="C41" s="63"/>
      <c r="D41" s="63"/>
      <c r="E41" s="63"/>
      <c r="F41" s="58"/>
      <c r="G41" s="11">
        <v>1.54</v>
      </c>
      <c r="H41" s="5">
        <f>F36*G41*12</f>
        <v>11256.168</v>
      </c>
      <c r="I41" s="62"/>
      <c r="J41" s="62"/>
    </row>
    <row r="42" spans="1:10" ht="21.75" customHeight="1">
      <c r="A42" s="21" t="s">
        <v>85</v>
      </c>
      <c r="B42" s="63" t="s">
        <v>149</v>
      </c>
      <c r="C42" s="63"/>
      <c r="D42" s="63"/>
      <c r="E42" s="63"/>
      <c r="F42" s="58"/>
      <c r="G42" s="11">
        <v>0.4</v>
      </c>
      <c r="H42" s="5">
        <f>F36*G42*12</f>
        <v>2923.6800000000003</v>
      </c>
      <c r="I42" s="62"/>
      <c r="J42" s="62"/>
    </row>
    <row r="43" spans="1:10" ht="12.75">
      <c r="A43" s="21" t="s">
        <v>86</v>
      </c>
      <c r="B43" s="59" t="s">
        <v>43</v>
      </c>
      <c r="C43" s="59"/>
      <c r="D43" s="59"/>
      <c r="E43" s="59"/>
      <c r="F43" s="58"/>
      <c r="G43" s="5">
        <v>2.02</v>
      </c>
      <c r="H43" s="5">
        <f>F36*G43*12</f>
        <v>14764.584</v>
      </c>
      <c r="I43" s="62"/>
      <c r="J43" s="62"/>
    </row>
    <row r="44" spans="1:10" ht="12.75">
      <c r="A44" s="21" t="s">
        <v>87</v>
      </c>
      <c r="B44" s="59" t="s">
        <v>44</v>
      </c>
      <c r="C44" s="59"/>
      <c r="D44" s="59"/>
      <c r="E44" s="59"/>
      <c r="F44" s="58"/>
      <c r="G44" s="5">
        <v>5.9</v>
      </c>
      <c r="H44" s="5">
        <f>F36*G44*12</f>
        <v>43124.280000000006</v>
      </c>
      <c r="I44" s="62"/>
      <c r="J44" s="62"/>
    </row>
    <row r="45" spans="1:10" ht="17.25" customHeight="1">
      <c r="A45" s="143" t="s">
        <v>45</v>
      </c>
      <c r="B45" s="143"/>
      <c r="C45" s="143"/>
      <c r="D45" s="143"/>
      <c r="E45" s="143"/>
      <c r="F45" s="143"/>
      <c r="G45" s="143"/>
      <c r="H45" s="143"/>
      <c r="I45" s="143"/>
      <c r="J45" s="143"/>
    </row>
    <row r="46" spans="1:10" ht="23.25" customHeight="1">
      <c r="A46" s="21" t="s">
        <v>88</v>
      </c>
      <c r="B46" s="63" t="s">
        <v>46</v>
      </c>
      <c r="C46" s="63"/>
      <c r="D46" s="63"/>
      <c r="E46" s="63"/>
      <c r="F46" s="14">
        <v>609.1</v>
      </c>
      <c r="G46" s="5">
        <v>5.8</v>
      </c>
      <c r="H46" s="5">
        <f>F46*G46*12</f>
        <v>42393.36</v>
      </c>
      <c r="I46" s="62"/>
      <c r="J46" s="62"/>
    </row>
    <row r="47" spans="1:10" ht="12.75">
      <c r="A47" s="21" t="s">
        <v>89</v>
      </c>
      <c r="B47" s="59" t="s">
        <v>135</v>
      </c>
      <c r="C47" s="59"/>
      <c r="D47" s="59"/>
      <c r="E47" s="59"/>
      <c r="F47" s="8"/>
      <c r="G47" s="8">
        <f>G36+G43+G44+G46</f>
        <v>24.46</v>
      </c>
      <c r="H47" s="8">
        <f>H36+H43+H44+H46</f>
        <v>178783.032</v>
      </c>
      <c r="I47" s="129">
        <v>192648.84</v>
      </c>
      <c r="J47" s="129"/>
    </row>
    <row r="48" spans="1:10" ht="27" customHeight="1">
      <c r="A48" s="85" t="s">
        <v>126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30.75" customHeight="1">
      <c r="A49" s="9" t="s">
        <v>56</v>
      </c>
      <c r="B49" s="10"/>
      <c r="C49" s="10" t="s">
        <v>52</v>
      </c>
      <c r="D49" s="92" t="s">
        <v>48</v>
      </c>
      <c r="E49" s="93"/>
      <c r="F49" s="93"/>
      <c r="G49" s="93"/>
      <c r="H49" s="93"/>
      <c r="I49" s="94"/>
      <c r="J49" s="9" t="s">
        <v>49</v>
      </c>
    </row>
    <row r="50" spans="1:10" ht="12.75">
      <c r="A50" s="21" t="s">
        <v>90</v>
      </c>
      <c r="B50" s="5"/>
      <c r="C50" s="16" t="s">
        <v>199</v>
      </c>
      <c r="D50" s="75" t="s">
        <v>198</v>
      </c>
      <c r="E50" s="100" t="s">
        <v>198</v>
      </c>
      <c r="F50" s="100" t="s">
        <v>198</v>
      </c>
      <c r="G50" s="100" t="s">
        <v>198</v>
      </c>
      <c r="H50" s="100" t="s">
        <v>198</v>
      </c>
      <c r="I50" s="101" t="s">
        <v>198</v>
      </c>
      <c r="J50" s="5">
        <v>7956</v>
      </c>
    </row>
    <row r="51" spans="1:10" ht="13.5" customHeight="1" hidden="1">
      <c r="A51" s="21" t="s">
        <v>91</v>
      </c>
      <c r="B51" s="5"/>
      <c r="C51" s="16"/>
      <c r="D51" s="132"/>
      <c r="E51" s="133"/>
      <c r="F51" s="133"/>
      <c r="G51" s="133"/>
      <c r="H51" s="133"/>
      <c r="I51" s="134"/>
      <c r="J51" s="6"/>
    </row>
    <row r="52" spans="1:10" ht="12.75" hidden="1">
      <c r="A52" s="21" t="s">
        <v>92</v>
      </c>
      <c r="B52" s="5"/>
      <c r="C52" s="16"/>
      <c r="D52" s="132"/>
      <c r="E52" s="133"/>
      <c r="F52" s="133"/>
      <c r="G52" s="133"/>
      <c r="H52" s="133"/>
      <c r="I52" s="134"/>
      <c r="J52" s="6"/>
    </row>
    <row r="53" spans="1:10" ht="12.75" hidden="1">
      <c r="A53" s="21" t="s">
        <v>92</v>
      </c>
      <c r="B53" s="5"/>
      <c r="C53" s="16"/>
      <c r="D53" s="75"/>
      <c r="E53" s="100"/>
      <c r="F53" s="100"/>
      <c r="G53" s="100"/>
      <c r="H53" s="100"/>
      <c r="I53" s="101"/>
      <c r="J53" s="5"/>
    </row>
    <row r="54" spans="1:10" ht="12.75" hidden="1">
      <c r="A54" s="21" t="s">
        <v>94</v>
      </c>
      <c r="B54" s="5"/>
      <c r="C54" s="16"/>
      <c r="D54" s="75"/>
      <c r="E54" s="100"/>
      <c r="F54" s="100"/>
      <c r="G54" s="100"/>
      <c r="H54" s="100"/>
      <c r="I54" s="101"/>
      <c r="J54" s="5"/>
    </row>
    <row r="55" spans="1:10" ht="12.75" hidden="1">
      <c r="A55" s="21" t="s">
        <v>94</v>
      </c>
      <c r="B55" s="5"/>
      <c r="C55" s="17"/>
      <c r="D55" s="75"/>
      <c r="E55" s="100"/>
      <c r="F55" s="100"/>
      <c r="G55" s="100"/>
      <c r="H55" s="100"/>
      <c r="I55" s="101"/>
      <c r="J55" s="5"/>
    </row>
    <row r="56" spans="1:10" ht="12.75" hidden="1">
      <c r="A56" s="21" t="s">
        <v>95</v>
      </c>
      <c r="B56" s="5"/>
      <c r="C56" s="17"/>
      <c r="D56" s="75"/>
      <c r="E56" s="100"/>
      <c r="F56" s="100"/>
      <c r="G56" s="100"/>
      <c r="H56" s="100"/>
      <c r="I56" s="101"/>
      <c r="J56" s="5"/>
    </row>
    <row r="57" spans="1:10" ht="12.75" hidden="1">
      <c r="A57" s="21" t="s">
        <v>96</v>
      </c>
      <c r="B57" s="5"/>
      <c r="C57" s="17"/>
      <c r="D57" s="75"/>
      <c r="E57" s="100"/>
      <c r="F57" s="100"/>
      <c r="G57" s="100"/>
      <c r="H57" s="100"/>
      <c r="I57" s="101"/>
      <c r="J57" s="5"/>
    </row>
    <row r="58" spans="1:10" ht="12.75" hidden="1">
      <c r="A58" s="21" t="s">
        <v>97</v>
      </c>
      <c r="B58" s="5"/>
      <c r="C58" s="17"/>
      <c r="D58" s="75"/>
      <c r="E58" s="100"/>
      <c r="F58" s="100"/>
      <c r="G58" s="100"/>
      <c r="H58" s="100"/>
      <c r="I58" s="101"/>
      <c r="J58" s="5"/>
    </row>
    <row r="59" spans="1:10" ht="12.75" hidden="1">
      <c r="A59" s="21" t="s">
        <v>106</v>
      </c>
      <c r="B59" s="5"/>
      <c r="C59" s="17"/>
      <c r="D59" s="75"/>
      <c r="E59" s="100"/>
      <c r="F59" s="100"/>
      <c r="G59" s="100"/>
      <c r="H59" s="100"/>
      <c r="I59" s="101"/>
      <c r="J59" s="5"/>
    </row>
    <row r="60" spans="1:10" ht="12.75" hidden="1">
      <c r="A60" s="21"/>
      <c r="B60" s="5"/>
      <c r="C60" s="5"/>
      <c r="D60" s="83"/>
      <c r="E60" s="83"/>
      <c r="F60" s="83"/>
      <c r="G60" s="83"/>
      <c r="H60" s="83"/>
      <c r="I60" s="15"/>
      <c r="J60" s="8"/>
    </row>
    <row r="61" spans="1:10" ht="12.75" hidden="1">
      <c r="A61" s="21"/>
      <c r="B61" s="5"/>
      <c r="C61" s="5"/>
      <c r="D61" s="137"/>
      <c r="E61" s="138"/>
      <c r="F61" s="138"/>
      <c r="G61" s="138"/>
      <c r="H61" s="139"/>
      <c r="I61" s="22"/>
      <c r="J61" s="8"/>
    </row>
    <row r="62" spans="1:10" ht="12.75" hidden="1">
      <c r="A62" s="21"/>
      <c r="B62" s="5"/>
      <c r="C62" s="5"/>
      <c r="D62" s="137"/>
      <c r="E62" s="138"/>
      <c r="F62" s="138"/>
      <c r="G62" s="138"/>
      <c r="H62" s="139"/>
      <c r="I62" s="22"/>
      <c r="J62" s="8"/>
    </row>
    <row r="63" spans="1:10" ht="12.75">
      <c r="A63" s="21" t="s">
        <v>91</v>
      </c>
      <c r="B63" s="5"/>
      <c r="C63" s="5"/>
      <c r="D63" s="140" t="s">
        <v>50</v>
      </c>
      <c r="E63" s="141"/>
      <c r="F63" s="141"/>
      <c r="G63" s="141"/>
      <c r="H63" s="141"/>
      <c r="I63" s="142"/>
      <c r="J63" s="8">
        <f>SUM(J50:J62)</f>
        <v>7956</v>
      </c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9"/>
      <c r="B65" s="30"/>
      <c r="C65" s="30"/>
      <c r="D65" s="30"/>
      <c r="E65" s="30"/>
      <c r="F65" s="30"/>
      <c r="G65" s="30"/>
      <c r="H65" s="30"/>
      <c r="I65" s="30"/>
      <c r="J65" s="30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5" t="s">
        <v>98</v>
      </c>
      <c r="B67" s="20" t="s">
        <v>99</v>
      </c>
      <c r="C67" s="51" t="s">
        <v>200</v>
      </c>
      <c r="D67" s="51"/>
      <c r="E67" s="51"/>
      <c r="F67" s="51"/>
      <c r="G67" s="2"/>
      <c r="H67" s="2"/>
      <c r="I67" s="2"/>
      <c r="J67" s="2"/>
    </row>
    <row r="68" spans="1:10" ht="12.75">
      <c r="A68" s="25" t="s">
        <v>100</v>
      </c>
      <c r="B68" s="20" t="s">
        <v>101</v>
      </c>
      <c r="C68" s="51" t="s">
        <v>101</v>
      </c>
      <c r="D68" s="51"/>
      <c r="E68" s="51"/>
      <c r="F68" s="51"/>
      <c r="G68" s="2"/>
      <c r="H68" s="2"/>
      <c r="I68" s="2"/>
      <c r="J68" s="2"/>
    </row>
    <row r="69" spans="1:10" ht="12.75">
      <c r="A69" s="25" t="s">
        <v>102</v>
      </c>
      <c r="B69" s="2" t="s">
        <v>103</v>
      </c>
      <c r="C69" s="51" t="s">
        <v>103</v>
      </c>
      <c r="D69" s="51"/>
      <c r="E69" s="51"/>
      <c r="F69" s="51"/>
      <c r="G69" s="2"/>
      <c r="H69" s="2"/>
      <c r="I69" s="2"/>
      <c r="J69" s="2"/>
    </row>
    <row r="70" spans="1:10" ht="12.75">
      <c r="A70" s="25" t="s">
        <v>104</v>
      </c>
      <c r="B70" s="2" t="s">
        <v>105</v>
      </c>
      <c r="C70" s="51" t="s">
        <v>115</v>
      </c>
      <c r="D70" s="51"/>
      <c r="E70" s="51"/>
      <c r="F70" s="51"/>
      <c r="G70" s="51"/>
      <c r="H70" s="2"/>
      <c r="I70" s="2"/>
      <c r="J70" s="2"/>
    </row>
    <row r="71" spans="3:7" ht="12.75">
      <c r="C71" s="136"/>
      <c r="D71" s="136"/>
      <c r="E71" s="136"/>
      <c r="F71" s="136"/>
      <c r="G71" s="136"/>
    </row>
    <row r="74" spans="1:10" ht="12.75">
      <c r="A74" s="51" t="s">
        <v>184</v>
      </c>
      <c r="B74" s="51"/>
      <c r="C74" s="51"/>
      <c r="D74" s="51"/>
      <c r="E74" s="51"/>
      <c r="F74" s="51"/>
      <c r="G74" s="51"/>
      <c r="H74" s="51"/>
      <c r="I74" s="51"/>
      <c r="J74" s="51"/>
    </row>
    <row r="75" spans="1:3" ht="12.75">
      <c r="A75" s="84">
        <v>43913</v>
      </c>
      <c r="B75" s="84"/>
      <c r="C75" s="84"/>
    </row>
    <row r="79" ht="12.75">
      <c r="A79" s="25" t="s">
        <v>51</v>
      </c>
    </row>
    <row r="80" ht="12.75">
      <c r="A80" s="25" t="s">
        <v>55</v>
      </c>
    </row>
  </sheetData>
  <sheetProtection/>
  <mergeCells count="80">
    <mergeCell ref="D51:I51"/>
    <mergeCell ref="D52:I52"/>
    <mergeCell ref="A33:J33"/>
    <mergeCell ref="A48:J48"/>
    <mergeCell ref="A35:J35"/>
    <mergeCell ref="I40:J40"/>
    <mergeCell ref="I41:J41"/>
    <mergeCell ref="I42:J42"/>
    <mergeCell ref="A45:J45"/>
    <mergeCell ref="D49:I49"/>
    <mergeCell ref="D50:I50"/>
    <mergeCell ref="I43:J43"/>
    <mergeCell ref="I44:J44"/>
    <mergeCell ref="B46:E46"/>
    <mergeCell ref="I46:J46"/>
    <mergeCell ref="I47:J47"/>
    <mergeCell ref="B34:E34"/>
    <mergeCell ref="I34:J34"/>
    <mergeCell ref="B36:E36"/>
    <mergeCell ref="F36:F44"/>
    <mergeCell ref="I36:J36"/>
    <mergeCell ref="I37:J37"/>
    <mergeCell ref="I38:J38"/>
    <mergeCell ref="I39:J39"/>
    <mergeCell ref="B43:E43"/>
    <mergeCell ref="A1:J1"/>
    <mergeCell ref="C68:F68"/>
    <mergeCell ref="C69:F69"/>
    <mergeCell ref="D58:I58"/>
    <mergeCell ref="D59:I59"/>
    <mergeCell ref="D63:I63"/>
    <mergeCell ref="D53:I53"/>
    <mergeCell ref="D54:I54"/>
    <mergeCell ref="B11:H11"/>
    <mergeCell ref="B14:H14"/>
    <mergeCell ref="A75:C75"/>
    <mergeCell ref="B29:H29"/>
    <mergeCell ref="B47:E47"/>
    <mergeCell ref="B41:E41"/>
    <mergeCell ref="C67:F67"/>
    <mergeCell ref="D60:H60"/>
    <mergeCell ref="B30:H30"/>
    <mergeCell ref="D61:H61"/>
    <mergeCell ref="D62:H62"/>
    <mergeCell ref="B42:E42"/>
    <mergeCell ref="B15:H15"/>
    <mergeCell ref="D55:I55"/>
    <mergeCell ref="D56:I56"/>
    <mergeCell ref="D57:I57"/>
    <mergeCell ref="B39:E39"/>
    <mergeCell ref="B40:E40"/>
    <mergeCell ref="B44:E44"/>
    <mergeCell ref="B37:E37"/>
    <mergeCell ref="B38:E38"/>
    <mergeCell ref="B28:H28"/>
    <mergeCell ref="B2:J2"/>
    <mergeCell ref="F4:J4"/>
    <mergeCell ref="F5:J5"/>
    <mergeCell ref="F6:J6"/>
    <mergeCell ref="B8:J8"/>
    <mergeCell ref="B10:J10"/>
    <mergeCell ref="B26:H26"/>
    <mergeCell ref="B27:H27"/>
    <mergeCell ref="B16:H16"/>
    <mergeCell ref="B17:H17"/>
    <mergeCell ref="B18:H18"/>
    <mergeCell ref="B19:H19"/>
    <mergeCell ref="B20:H20"/>
    <mergeCell ref="B21:H21"/>
    <mergeCell ref="B22:H22"/>
    <mergeCell ref="A74:J74"/>
    <mergeCell ref="C71:G71"/>
    <mergeCell ref="C70:G70"/>
    <mergeCell ref="B31:H31"/>
    <mergeCell ref="B32:H32"/>
    <mergeCell ref="B12:H12"/>
    <mergeCell ref="B13:H13"/>
    <mergeCell ref="B23:H23"/>
    <mergeCell ref="C24:H24"/>
    <mergeCell ref="C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2">
      <selection activeCell="P70" sqref="P70"/>
    </sheetView>
  </sheetViews>
  <sheetFormatPr defaultColWidth="9.00390625" defaultRowHeight="12.75"/>
  <cols>
    <col min="1" max="1" width="4.00390625" style="20" customWidth="1"/>
    <col min="2" max="2" width="2.75390625" style="0" hidden="1" customWidth="1"/>
    <col min="3" max="3" width="10.25390625" style="0" customWidth="1"/>
    <col min="4" max="4" width="10.00390625" style="0" customWidth="1"/>
    <col min="5" max="5" width="21.875" style="0" customWidth="1"/>
    <col min="6" max="6" width="7.875" style="0" customWidth="1"/>
    <col min="7" max="7" width="7.75390625" style="0" customWidth="1"/>
    <col min="8" max="8" width="11.875" style="0" customWidth="1"/>
    <col min="9" max="9" width="3.375" style="0" customWidth="1"/>
    <col min="10" max="10" width="10.00390625" style="0" customWidth="1"/>
    <col min="11" max="11" width="4.25390625" style="0" customWidth="1"/>
    <col min="12" max="12" width="3.875" style="0" customWidth="1"/>
    <col min="13" max="13" width="10.25390625" style="0" customWidth="1"/>
    <col min="18" max="18" width="56.875" style="0" customWidth="1"/>
  </cols>
  <sheetData>
    <row r="1" spans="1:11" ht="18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3.75" customHeight="1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7:10" ht="18" customHeight="1" hidden="1">
      <c r="G4" s="57" t="s">
        <v>4</v>
      </c>
      <c r="H4" s="57"/>
      <c r="I4" s="57"/>
      <c r="J4" s="57"/>
    </row>
    <row r="5" spans="7:10" ht="12.75" hidden="1">
      <c r="G5" s="57" t="s">
        <v>1</v>
      </c>
      <c r="H5" s="57"/>
      <c r="I5" s="57"/>
      <c r="J5" s="57"/>
    </row>
    <row r="6" spans="7:10" ht="12.75" hidden="1">
      <c r="G6" s="57" t="s">
        <v>53</v>
      </c>
      <c r="H6" s="57"/>
      <c r="I6" s="57"/>
      <c r="J6" s="57"/>
    </row>
    <row r="8" spans="1:10" ht="28.5" customHeight="1">
      <c r="A8" s="56" t="s">
        <v>127</v>
      </c>
      <c r="B8" s="56"/>
      <c r="C8" s="56"/>
      <c r="D8" s="56"/>
      <c r="E8" s="56"/>
      <c r="F8" s="56"/>
      <c r="G8" s="56"/>
      <c r="H8" s="56"/>
      <c r="I8" s="56"/>
      <c r="J8" s="56"/>
    </row>
    <row r="9" ht="6.75" customHeight="1"/>
    <row r="10" spans="1:13" ht="29.25" customHeight="1">
      <c r="A10" s="61" t="s">
        <v>5</v>
      </c>
      <c r="B10" s="61"/>
      <c r="C10" s="61"/>
      <c r="D10" s="61"/>
      <c r="E10" s="61"/>
      <c r="F10" s="61"/>
      <c r="G10" s="61"/>
      <c r="H10" s="61"/>
      <c r="I10" s="61"/>
      <c r="J10" s="61"/>
      <c r="K10" s="4"/>
      <c r="L10" s="4"/>
      <c r="M10" s="4"/>
    </row>
    <row r="11" spans="1:10" ht="37.5" customHeight="1">
      <c r="A11" s="23" t="s">
        <v>56</v>
      </c>
      <c r="B11" s="58" t="s">
        <v>6</v>
      </c>
      <c r="C11" s="58"/>
      <c r="D11" s="58"/>
      <c r="E11" s="58"/>
      <c r="F11" s="58"/>
      <c r="G11" s="58"/>
      <c r="H11" s="9" t="s">
        <v>57</v>
      </c>
      <c r="I11" s="58" t="s">
        <v>8</v>
      </c>
      <c r="J11" s="58"/>
    </row>
    <row r="12" spans="1:10" ht="12.75">
      <c r="A12" s="21" t="s">
        <v>58</v>
      </c>
      <c r="B12" s="59" t="s">
        <v>9</v>
      </c>
      <c r="C12" s="59"/>
      <c r="D12" s="59"/>
      <c r="E12" s="59"/>
      <c r="F12" s="59"/>
      <c r="G12" s="59"/>
      <c r="H12" s="5"/>
      <c r="I12" s="60">
        <v>43466</v>
      </c>
      <c r="J12" s="60"/>
    </row>
    <row r="13" spans="1:10" ht="12.75">
      <c r="A13" s="21" t="s">
        <v>59</v>
      </c>
      <c r="B13" s="59" t="s">
        <v>10</v>
      </c>
      <c r="C13" s="59"/>
      <c r="D13" s="59"/>
      <c r="E13" s="59"/>
      <c r="F13" s="59"/>
      <c r="G13" s="59"/>
      <c r="H13" s="5"/>
      <c r="I13" s="60">
        <v>43830</v>
      </c>
      <c r="J13" s="60"/>
    </row>
    <row r="14" spans="1:10" ht="12.75">
      <c r="A14" s="21" t="s">
        <v>60</v>
      </c>
      <c r="B14" s="59" t="s">
        <v>11</v>
      </c>
      <c r="C14" s="59"/>
      <c r="D14" s="59"/>
      <c r="E14" s="59"/>
      <c r="F14" s="59"/>
      <c r="G14" s="59"/>
      <c r="H14" s="5" t="s">
        <v>13</v>
      </c>
      <c r="I14" s="62">
        <v>0</v>
      </c>
      <c r="J14" s="62"/>
    </row>
    <row r="15" spans="1:10" ht="12.75">
      <c r="A15" s="21" t="s">
        <v>61</v>
      </c>
      <c r="B15" s="59" t="s">
        <v>12</v>
      </c>
      <c r="C15" s="59"/>
      <c r="D15" s="59"/>
      <c r="E15" s="59"/>
      <c r="F15" s="59"/>
      <c r="G15" s="59"/>
      <c r="H15" s="5" t="s">
        <v>13</v>
      </c>
      <c r="I15" s="62">
        <v>0</v>
      </c>
      <c r="J15" s="62"/>
    </row>
    <row r="16" spans="1:10" ht="12.75">
      <c r="A16" s="21" t="s">
        <v>62</v>
      </c>
      <c r="B16" s="59" t="s">
        <v>14</v>
      </c>
      <c r="C16" s="59"/>
      <c r="D16" s="59"/>
      <c r="E16" s="59"/>
      <c r="F16" s="59"/>
      <c r="G16" s="59"/>
      <c r="H16" s="5" t="s">
        <v>13</v>
      </c>
      <c r="I16" s="62">
        <v>4502.98</v>
      </c>
      <c r="J16" s="62"/>
    </row>
    <row r="17" spans="1:10" ht="12.75">
      <c r="A17" s="21" t="s">
        <v>63</v>
      </c>
      <c r="B17" s="59" t="s">
        <v>15</v>
      </c>
      <c r="C17" s="59"/>
      <c r="D17" s="59"/>
      <c r="E17" s="59"/>
      <c r="F17" s="59"/>
      <c r="G17" s="59"/>
      <c r="H17" s="5" t="s">
        <v>13</v>
      </c>
      <c r="I17" s="104">
        <f>H47</f>
        <v>190609.32</v>
      </c>
      <c r="J17" s="62"/>
    </row>
    <row r="18" spans="1:11" ht="12.75">
      <c r="A18" s="21" t="s">
        <v>65</v>
      </c>
      <c r="B18" s="59" t="s">
        <v>16</v>
      </c>
      <c r="C18" s="59"/>
      <c r="D18" s="59"/>
      <c r="E18" s="59"/>
      <c r="F18" s="59"/>
      <c r="G18" s="59"/>
      <c r="H18" s="5" t="s">
        <v>13</v>
      </c>
      <c r="I18" s="104">
        <f>H36+H43</f>
        <v>87696.12000000001</v>
      </c>
      <c r="J18" s="62"/>
      <c r="K18" s="3"/>
    </row>
    <row r="19" spans="1:10" ht="12.75">
      <c r="A19" s="21" t="s">
        <v>66</v>
      </c>
      <c r="B19" s="59" t="s">
        <v>17</v>
      </c>
      <c r="C19" s="59"/>
      <c r="D19" s="59"/>
      <c r="E19" s="59"/>
      <c r="F19" s="59"/>
      <c r="G19" s="59"/>
      <c r="H19" s="5" t="s">
        <v>13</v>
      </c>
      <c r="I19" s="104">
        <f>H46</f>
        <v>51016.799999999996</v>
      </c>
      <c r="J19" s="62"/>
    </row>
    <row r="20" spans="1:10" ht="12.75">
      <c r="A20" s="21" t="s">
        <v>67</v>
      </c>
      <c r="B20" s="59" t="s">
        <v>18</v>
      </c>
      <c r="C20" s="59"/>
      <c r="D20" s="59"/>
      <c r="E20" s="59"/>
      <c r="F20" s="59"/>
      <c r="G20" s="59"/>
      <c r="H20" s="5" t="s">
        <v>13</v>
      </c>
      <c r="I20" s="104">
        <f>H44</f>
        <v>51896.399999999994</v>
      </c>
      <c r="J20" s="62"/>
    </row>
    <row r="21" spans="1:10" ht="12.75">
      <c r="A21" s="21" t="s">
        <v>64</v>
      </c>
      <c r="B21" s="59" t="s">
        <v>111</v>
      </c>
      <c r="C21" s="59"/>
      <c r="D21" s="59"/>
      <c r="E21" s="59"/>
      <c r="F21" s="59"/>
      <c r="G21" s="59"/>
      <c r="H21" s="5" t="s">
        <v>13</v>
      </c>
      <c r="I21" s="62">
        <f>J66</f>
        <v>48958</v>
      </c>
      <c r="J21" s="62"/>
    </row>
    <row r="22" spans="1:10" ht="47.25" customHeight="1">
      <c r="A22" s="21" t="s">
        <v>68</v>
      </c>
      <c r="B22" s="63" t="s">
        <v>112</v>
      </c>
      <c r="C22" s="63"/>
      <c r="D22" s="63"/>
      <c r="E22" s="63"/>
      <c r="F22" s="63"/>
      <c r="G22" s="63"/>
      <c r="H22" s="13" t="s">
        <v>13</v>
      </c>
      <c r="I22" s="64">
        <f>I18+I20</f>
        <v>139592.52000000002</v>
      </c>
      <c r="J22" s="64"/>
    </row>
    <row r="23" spans="1:10" ht="12.75">
      <c r="A23" s="21" t="s">
        <v>69</v>
      </c>
      <c r="B23" s="59" t="s">
        <v>19</v>
      </c>
      <c r="C23" s="59"/>
      <c r="D23" s="59"/>
      <c r="E23" s="59"/>
      <c r="F23" s="59"/>
      <c r="G23" s="59"/>
      <c r="H23" s="5" t="s">
        <v>13</v>
      </c>
      <c r="I23" s="62">
        <v>115784.01</v>
      </c>
      <c r="J23" s="62"/>
    </row>
    <row r="24" spans="1:10" ht="12.75">
      <c r="A24" s="21" t="s">
        <v>70</v>
      </c>
      <c r="B24" s="59" t="s">
        <v>20</v>
      </c>
      <c r="C24" s="59"/>
      <c r="D24" s="59"/>
      <c r="E24" s="59"/>
      <c r="F24" s="59"/>
      <c r="G24" s="59"/>
      <c r="H24" s="5" t="s">
        <v>13</v>
      </c>
      <c r="I24" s="62">
        <v>115784.01</v>
      </c>
      <c r="J24" s="62"/>
    </row>
    <row r="25" spans="1:10" ht="12.75">
      <c r="A25" s="21" t="s">
        <v>71</v>
      </c>
      <c r="B25" s="59" t="s">
        <v>21</v>
      </c>
      <c r="C25" s="59"/>
      <c r="D25" s="59"/>
      <c r="E25" s="59"/>
      <c r="F25" s="59"/>
      <c r="G25" s="59"/>
      <c r="H25" s="5" t="s">
        <v>13</v>
      </c>
      <c r="I25" s="62">
        <v>0</v>
      </c>
      <c r="J25" s="62"/>
    </row>
    <row r="26" spans="1:10" ht="12.75">
      <c r="A26" s="21" t="s">
        <v>72</v>
      </c>
      <c r="B26" s="59" t="s">
        <v>22</v>
      </c>
      <c r="C26" s="59"/>
      <c r="D26" s="59"/>
      <c r="E26" s="59"/>
      <c r="F26" s="59"/>
      <c r="G26" s="59"/>
      <c r="H26" s="5" t="s">
        <v>13</v>
      </c>
      <c r="I26" s="62">
        <v>0</v>
      </c>
      <c r="J26" s="62"/>
    </row>
    <row r="27" spans="1:10" ht="12.75">
      <c r="A27" s="21" t="s">
        <v>73</v>
      </c>
      <c r="B27" s="59" t="s">
        <v>23</v>
      </c>
      <c r="C27" s="59"/>
      <c r="D27" s="59"/>
      <c r="E27" s="59"/>
      <c r="F27" s="59"/>
      <c r="G27" s="59"/>
      <c r="H27" s="5" t="s">
        <v>13</v>
      </c>
      <c r="I27" s="62">
        <v>0</v>
      </c>
      <c r="J27" s="62"/>
    </row>
    <row r="28" spans="1:10" ht="12.75">
      <c r="A28" s="21" t="s">
        <v>74</v>
      </c>
      <c r="B28" s="59" t="s">
        <v>24</v>
      </c>
      <c r="C28" s="59"/>
      <c r="D28" s="59"/>
      <c r="E28" s="59"/>
      <c r="F28" s="59"/>
      <c r="G28" s="59"/>
      <c r="H28" s="5" t="s">
        <v>13</v>
      </c>
      <c r="I28" s="62">
        <v>0</v>
      </c>
      <c r="J28" s="62"/>
    </row>
    <row r="29" spans="1:10" ht="12.75">
      <c r="A29" s="21" t="s">
        <v>75</v>
      </c>
      <c r="B29" s="59" t="s">
        <v>25</v>
      </c>
      <c r="C29" s="59"/>
      <c r="D29" s="59"/>
      <c r="E29" s="59"/>
      <c r="F29" s="59"/>
      <c r="G29" s="59"/>
      <c r="H29" s="5" t="s">
        <v>13</v>
      </c>
      <c r="I29" s="62">
        <v>0</v>
      </c>
      <c r="J29" s="62"/>
    </row>
    <row r="30" spans="1:10" ht="12.75">
      <c r="A30" s="21" t="s">
        <v>76</v>
      </c>
      <c r="B30" s="59" t="s">
        <v>26</v>
      </c>
      <c r="C30" s="59"/>
      <c r="D30" s="59"/>
      <c r="E30" s="59"/>
      <c r="F30" s="59"/>
      <c r="G30" s="59"/>
      <c r="H30" s="5" t="s">
        <v>13</v>
      </c>
      <c r="I30" s="62">
        <v>0</v>
      </c>
      <c r="J30" s="62"/>
    </row>
    <row r="31" spans="1:10" ht="12.75">
      <c r="A31" s="21" t="s">
        <v>77</v>
      </c>
      <c r="B31" s="59" t="s">
        <v>27</v>
      </c>
      <c r="C31" s="59"/>
      <c r="D31" s="59"/>
      <c r="E31" s="59"/>
      <c r="F31" s="59"/>
      <c r="G31" s="59"/>
      <c r="H31" s="5" t="s">
        <v>13</v>
      </c>
      <c r="I31" s="62">
        <v>0</v>
      </c>
      <c r="J31" s="62"/>
    </row>
    <row r="32" spans="1:10" ht="12.75">
      <c r="A32" s="21" t="s">
        <v>78</v>
      </c>
      <c r="B32" s="59" t="s">
        <v>113</v>
      </c>
      <c r="C32" s="59"/>
      <c r="D32" s="59"/>
      <c r="E32" s="59"/>
      <c r="F32" s="59"/>
      <c r="G32" s="59"/>
      <c r="H32" s="5" t="s">
        <v>13</v>
      </c>
      <c r="I32" s="62">
        <f>I16+I21+I22-I23</f>
        <v>77269.49</v>
      </c>
      <c r="J32" s="62"/>
    </row>
    <row r="33" spans="1:10" ht="24" customHeight="1">
      <c r="A33" s="85" t="s">
        <v>93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3" ht="45" customHeight="1">
      <c r="A34" s="23" t="s">
        <v>56</v>
      </c>
      <c r="B34" s="58" t="s">
        <v>29</v>
      </c>
      <c r="C34" s="58"/>
      <c r="D34" s="58"/>
      <c r="E34" s="58"/>
      <c r="F34" s="9" t="s">
        <v>30</v>
      </c>
      <c r="G34" s="9" t="s">
        <v>31</v>
      </c>
      <c r="H34" s="9" t="s">
        <v>32</v>
      </c>
      <c r="I34" s="68" t="s">
        <v>33</v>
      </c>
      <c r="J34" s="69"/>
      <c r="K34" s="2"/>
      <c r="L34" s="2"/>
      <c r="M34" s="2"/>
    </row>
    <row r="35" spans="1:10" ht="18.75" customHeight="1">
      <c r="A35" s="21"/>
      <c r="B35" s="65" t="s">
        <v>34</v>
      </c>
      <c r="C35" s="66"/>
      <c r="D35" s="66"/>
      <c r="E35" s="66"/>
      <c r="F35" s="66"/>
      <c r="G35" s="66"/>
      <c r="H35" s="66"/>
      <c r="I35" s="66"/>
      <c r="J35" s="67"/>
    </row>
    <row r="36" spans="1:10" ht="36.75" customHeight="1">
      <c r="A36" s="21" t="s">
        <v>79</v>
      </c>
      <c r="B36" s="63" t="s">
        <v>35</v>
      </c>
      <c r="C36" s="63"/>
      <c r="D36" s="63"/>
      <c r="E36" s="63"/>
      <c r="F36" s="80">
        <v>733</v>
      </c>
      <c r="G36" s="5">
        <f>G37+G38+G39+G40+G41+G42</f>
        <v>8.74</v>
      </c>
      <c r="H36" s="35">
        <f>F36*G36*12</f>
        <v>76877.04000000001</v>
      </c>
      <c r="I36" s="52"/>
      <c r="J36" s="53"/>
    </row>
    <row r="37" spans="1:10" ht="12.75">
      <c r="A37" s="21" t="s">
        <v>80</v>
      </c>
      <c r="B37" s="59" t="s">
        <v>36</v>
      </c>
      <c r="C37" s="59"/>
      <c r="D37" s="59"/>
      <c r="E37" s="59"/>
      <c r="F37" s="81"/>
      <c r="G37" s="11">
        <v>0</v>
      </c>
      <c r="H37" s="37">
        <f>F36*G37*12</f>
        <v>0</v>
      </c>
      <c r="I37" s="52"/>
      <c r="J37" s="53"/>
    </row>
    <row r="38" spans="1:10" ht="12.75">
      <c r="A38" s="21" t="s">
        <v>81</v>
      </c>
      <c r="B38" s="59" t="s">
        <v>37</v>
      </c>
      <c r="C38" s="59"/>
      <c r="D38" s="59"/>
      <c r="E38" s="59"/>
      <c r="F38" s="81"/>
      <c r="G38" s="11">
        <v>2.6</v>
      </c>
      <c r="H38" s="37">
        <f>F36*G38*12</f>
        <v>22869.6</v>
      </c>
      <c r="I38" s="52"/>
      <c r="J38" s="53"/>
    </row>
    <row r="39" spans="1:10" ht="12.75">
      <c r="A39" s="21" t="s">
        <v>82</v>
      </c>
      <c r="B39" s="59" t="s">
        <v>38</v>
      </c>
      <c r="C39" s="59"/>
      <c r="D39" s="59"/>
      <c r="E39" s="59"/>
      <c r="F39" s="81"/>
      <c r="G39" s="11">
        <v>2.4</v>
      </c>
      <c r="H39" s="37">
        <f>F36*G39*12</f>
        <v>21110.4</v>
      </c>
      <c r="I39" s="52"/>
      <c r="J39" s="53"/>
    </row>
    <row r="40" spans="1:10" ht="12.75">
      <c r="A40" s="21" t="s">
        <v>83</v>
      </c>
      <c r="B40" s="59" t="s">
        <v>39</v>
      </c>
      <c r="C40" s="59"/>
      <c r="D40" s="59"/>
      <c r="E40" s="59"/>
      <c r="F40" s="81"/>
      <c r="G40" s="11">
        <v>0.9</v>
      </c>
      <c r="H40" s="37">
        <f>F36*G40*12</f>
        <v>7916.400000000001</v>
      </c>
      <c r="I40" s="52"/>
      <c r="J40" s="53"/>
    </row>
    <row r="41" spans="1:10" ht="24" customHeight="1">
      <c r="A41" s="21" t="s">
        <v>84</v>
      </c>
      <c r="B41" s="63" t="s">
        <v>40</v>
      </c>
      <c r="C41" s="63"/>
      <c r="D41" s="63"/>
      <c r="E41" s="63"/>
      <c r="F41" s="81"/>
      <c r="G41" s="11">
        <v>1.54</v>
      </c>
      <c r="H41" s="37">
        <f>F36*G41*12</f>
        <v>13545.84</v>
      </c>
      <c r="I41" s="52"/>
      <c r="J41" s="53"/>
    </row>
    <row r="42" spans="1:10" ht="12.75">
      <c r="A42" s="21" t="s">
        <v>85</v>
      </c>
      <c r="B42" s="59" t="s">
        <v>41</v>
      </c>
      <c r="C42" s="59"/>
      <c r="D42" s="59"/>
      <c r="E42" s="59"/>
      <c r="F42" s="81"/>
      <c r="G42" s="11">
        <v>1.3</v>
      </c>
      <c r="H42" s="37">
        <f>F36*G42*12</f>
        <v>11434.8</v>
      </c>
      <c r="I42" s="52"/>
      <c r="J42" s="53"/>
    </row>
    <row r="43" spans="1:10" ht="12.75">
      <c r="A43" s="21" t="s">
        <v>86</v>
      </c>
      <c r="B43" s="59" t="s">
        <v>43</v>
      </c>
      <c r="C43" s="59"/>
      <c r="D43" s="59"/>
      <c r="E43" s="59"/>
      <c r="F43" s="81"/>
      <c r="G43" s="5">
        <v>1.23</v>
      </c>
      <c r="H43" s="35">
        <f>F36*G43*12</f>
        <v>10819.08</v>
      </c>
      <c r="I43" s="52"/>
      <c r="J43" s="53"/>
    </row>
    <row r="44" spans="1:10" ht="12.75">
      <c r="A44" s="21" t="s">
        <v>87</v>
      </c>
      <c r="B44" s="59" t="s">
        <v>44</v>
      </c>
      <c r="C44" s="59"/>
      <c r="D44" s="59"/>
      <c r="E44" s="59"/>
      <c r="F44" s="82"/>
      <c r="G44" s="5">
        <v>5.9</v>
      </c>
      <c r="H44" s="35">
        <f>F36*G44*12</f>
        <v>51896.399999999994</v>
      </c>
      <c r="I44" s="52"/>
      <c r="J44" s="53"/>
    </row>
    <row r="45" spans="1:10" ht="20.25" customHeight="1">
      <c r="A45" s="26"/>
      <c r="B45" s="66" t="s">
        <v>45</v>
      </c>
      <c r="C45" s="66"/>
      <c r="D45" s="66"/>
      <c r="E45" s="66"/>
      <c r="F45" s="66"/>
      <c r="G45" s="66"/>
      <c r="H45" s="66"/>
      <c r="I45" s="66"/>
      <c r="J45" s="67"/>
    </row>
    <row r="46" spans="1:10" ht="23.25" customHeight="1">
      <c r="A46" s="21"/>
      <c r="B46" s="63" t="s">
        <v>46</v>
      </c>
      <c r="C46" s="63"/>
      <c r="D46" s="63"/>
      <c r="E46" s="63"/>
      <c r="F46" s="19">
        <v>733</v>
      </c>
      <c r="G46" s="5">
        <v>5.8</v>
      </c>
      <c r="H46" s="35">
        <f>F46*G46*12</f>
        <v>51016.799999999996</v>
      </c>
      <c r="I46" s="52"/>
      <c r="J46" s="53"/>
    </row>
    <row r="47" spans="1:10" ht="12.75">
      <c r="A47" s="21" t="s">
        <v>89</v>
      </c>
      <c r="B47" s="5" t="s">
        <v>47</v>
      </c>
      <c r="C47" s="86" t="s">
        <v>110</v>
      </c>
      <c r="D47" s="76"/>
      <c r="E47" s="77"/>
      <c r="F47" s="8"/>
      <c r="G47" s="12">
        <f>G36+G43+G44+G46</f>
        <v>21.67</v>
      </c>
      <c r="H47" s="36">
        <f>H36+H43+H44+H46</f>
        <v>190609.32</v>
      </c>
      <c r="I47" s="70">
        <v>115784.01</v>
      </c>
      <c r="J47" s="71"/>
    </row>
    <row r="48" spans="1:10" ht="18.75" customHeight="1">
      <c r="A48" s="25"/>
      <c r="B48" s="79" t="s">
        <v>126</v>
      </c>
      <c r="C48" s="79"/>
      <c r="D48" s="79"/>
      <c r="E48" s="79"/>
      <c r="F48" s="79"/>
      <c r="G48" s="79"/>
      <c r="H48" s="79"/>
      <c r="I48" s="79"/>
      <c r="J48" s="79"/>
    </row>
    <row r="49" spans="1:10" ht="39" customHeight="1">
      <c r="A49" s="23" t="s">
        <v>56</v>
      </c>
      <c r="B49" s="10"/>
      <c r="C49" s="14" t="s">
        <v>52</v>
      </c>
      <c r="D49" s="58" t="s">
        <v>48</v>
      </c>
      <c r="E49" s="58"/>
      <c r="F49" s="58"/>
      <c r="G49" s="58"/>
      <c r="H49" s="58"/>
      <c r="I49" s="58"/>
      <c r="J49" s="9" t="s">
        <v>49</v>
      </c>
    </row>
    <row r="50" spans="1:10" ht="12.75">
      <c r="A50" s="21" t="s">
        <v>90</v>
      </c>
      <c r="B50" s="5"/>
      <c r="C50" s="16" t="s">
        <v>210</v>
      </c>
      <c r="D50" s="75" t="s">
        <v>201</v>
      </c>
      <c r="E50" s="100" t="s">
        <v>201</v>
      </c>
      <c r="F50" s="100" t="s">
        <v>201</v>
      </c>
      <c r="G50" s="100" t="s">
        <v>201</v>
      </c>
      <c r="H50" s="100" t="s">
        <v>201</v>
      </c>
      <c r="I50" s="101" t="s">
        <v>201</v>
      </c>
      <c r="J50" s="5">
        <v>3850</v>
      </c>
    </row>
    <row r="51" spans="1:10" ht="12.75" customHeight="1">
      <c r="A51" s="21" t="s">
        <v>91</v>
      </c>
      <c r="B51" s="5"/>
      <c r="C51" s="16" t="s">
        <v>211</v>
      </c>
      <c r="D51" s="72" t="s">
        <v>202</v>
      </c>
      <c r="E51" s="102" t="s">
        <v>202</v>
      </c>
      <c r="F51" s="102" t="s">
        <v>202</v>
      </c>
      <c r="G51" s="102" t="s">
        <v>202</v>
      </c>
      <c r="H51" s="102" t="s">
        <v>202</v>
      </c>
      <c r="I51" s="103" t="s">
        <v>202</v>
      </c>
      <c r="J51" s="5">
        <v>2029</v>
      </c>
    </row>
    <row r="52" spans="1:10" ht="12.75">
      <c r="A52" s="21" t="s">
        <v>92</v>
      </c>
      <c r="B52" s="5"/>
      <c r="C52" s="16" t="s">
        <v>212</v>
      </c>
      <c r="D52" s="75" t="s">
        <v>203</v>
      </c>
      <c r="E52" s="100" t="s">
        <v>203</v>
      </c>
      <c r="F52" s="100" t="s">
        <v>203</v>
      </c>
      <c r="G52" s="100" t="s">
        <v>203</v>
      </c>
      <c r="H52" s="100" t="s">
        <v>203</v>
      </c>
      <c r="I52" s="101" t="s">
        <v>203</v>
      </c>
      <c r="J52" s="5">
        <v>3191</v>
      </c>
    </row>
    <row r="53" spans="1:10" ht="12.75">
      <c r="A53" s="21" t="s">
        <v>94</v>
      </c>
      <c r="B53" s="5"/>
      <c r="C53" s="16" t="s">
        <v>213</v>
      </c>
      <c r="D53" s="75" t="s">
        <v>204</v>
      </c>
      <c r="E53" s="100" t="s">
        <v>204</v>
      </c>
      <c r="F53" s="100" t="s">
        <v>204</v>
      </c>
      <c r="G53" s="100" t="s">
        <v>204</v>
      </c>
      <c r="H53" s="100" t="s">
        <v>204</v>
      </c>
      <c r="I53" s="101" t="s">
        <v>204</v>
      </c>
      <c r="J53" s="5">
        <v>1791</v>
      </c>
    </row>
    <row r="54" spans="1:10" ht="12.75">
      <c r="A54" s="21" t="s">
        <v>95</v>
      </c>
      <c r="B54" s="5"/>
      <c r="C54" s="16" t="s">
        <v>214</v>
      </c>
      <c r="D54" s="75" t="s">
        <v>205</v>
      </c>
      <c r="E54" s="100" t="s">
        <v>205</v>
      </c>
      <c r="F54" s="100" t="s">
        <v>205</v>
      </c>
      <c r="G54" s="100" t="s">
        <v>205</v>
      </c>
      <c r="H54" s="100" t="s">
        <v>205</v>
      </c>
      <c r="I54" s="101" t="s">
        <v>205</v>
      </c>
      <c r="J54" s="5">
        <v>188</v>
      </c>
    </row>
    <row r="55" spans="1:10" ht="12.75">
      <c r="A55" s="21" t="s">
        <v>96</v>
      </c>
      <c r="B55" s="5"/>
      <c r="C55" s="16" t="s">
        <v>215</v>
      </c>
      <c r="D55" s="75" t="s">
        <v>206</v>
      </c>
      <c r="E55" s="100" t="s">
        <v>206</v>
      </c>
      <c r="F55" s="100" t="s">
        <v>206</v>
      </c>
      <c r="G55" s="100" t="s">
        <v>206</v>
      </c>
      <c r="H55" s="100" t="s">
        <v>206</v>
      </c>
      <c r="I55" s="101" t="s">
        <v>206</v>
      </c>
      <c r="J55" s="5">
        <v>1425</v>
      </c>
    </row>
    <row r="56" spans="1:10" ht="12.75" customHeight="1">
      <c r="A56" s="21" t="s">
        <v>97</v>
      </c>
      <c r="B56" s="5"/>
      <c r="C56" s="16" t="s">
        <v>216</v>
      </c>
      <c r="D56" s="72" t="s">
        <v>207</v>
      </c>
      <c r="E56" s="102" t="s">
        <v>207</v>
      </c>
      <c r="F56" s="102" t="s">
        <v>207</v>
      </c>
      <c r="G56" s="102" t="s">
        <v>207</v>
      </c>
      <c r="H56" s="102" t="s">
        <v>207</v>
      </c>
      <c r="I56" s="103" t="s">
        <v>207</v>
      </c>
      <c r="J56" s="5">
        <v>771</v>
      </c>
    </row>
    <row r="57" spans="1:10" ht="12.75">
      <c r="A57" s="21" t="s">
        <v>106</v>
      </c>
      <c r="B57" s="5"/>
      <c r="C57" s="16" t="s">
        <v>217</v>
      </c>
      <c r="D57" s="75" t="s">
        <v>208</v>
      </c>
      <c r="E57" s="100" t="s">
        <v>208</v>
      </c>
      <c r="F57" s="100" t="s">
        <v>208</v>
      </c>
      <c r="G57" s="100" t="s">
        <v>208</v>
      </c>
      <c r="H57" s="100" t="s">
        <v>208</v>
      </c>
      <c r="I57" s="101" t="s">
        <v>208</v>
      </c>
      <c r="J57" s="5">
        <v>11609</v>
      </c>
    </row>
    <row r="58" spans="1:10" ht="12.75">
      <c r="A58" s="21" t="s">
        <v>107</v>
      </c>
      <c r="B58" s="5"/>
      <c r="C58" s="16" t="s">
        <v>218</v>
      </c>
      <c r="D58" s="75" t="s">
        <v>209</v>
      </c>
      <c r="E58" s="100" t="s">
        <v>209</v>
      </c>
      <c r="F58" s="100" t="s">
        <v>209</v>
      </c>
      <c r="G58" s="100" t="s">
        <v>209</v>
      </c>
      <c r="H58" s="100" t="s">
        <v>209</v>
      </c>
      <c r="I58" s="101" t="s">
        <v>209</v>
      </c>
      <c r="J58" s="5">
        <v>24104</v>
      </c>
    </row>
    <row r="59" spans="1:10" ht="12.75" hidden="1">
      <c r="A59" s="21"/>
      <c r="B59" s="5"/>
      <c r="C59" s="5"/>
      <c r="D59" s="83"/>
      <c r="E59" s="83"/>
      <c r="F59" s="83"/>
      <c r="G59" s="83"/>
      <c r="H59" s="83"/>
      <c r="I59" s="83"/>
      <c r="J59" s="8"/>
    </row>
    <row r="60" spans="1:10" ht="12.75" hidden="1">
      <c r="A60" s="21"/>
      <c r="B60" s="5"/>
      <c r="C60" s="5"/>
      <c r="D60" s="83"/>
      <c r="E60" s="83"/>
      <c r="F60" s="83"/>
      <c r="G60" s="83"/>
      <c r="H60" s="83"/>
      <c r="I60" s="83"/>
      <c r="J60" s="8"/>
    </row>
    <row r="61" spans="1:10" ht="12.75" hidden="1">
      <c r="A61" s="21"/>
      <c r="B61" s="5"/>
      <c r="C61" s="5"/>
      <c r="D61" s="83"/>
      <c r="E61" s="83"/>
      <c r="F61" s="83"/>
      <c r="G61" s="83"/>
      <c r="H61" s="83"/>
      <c r="I61" s="83"/>
      <c r="J61" s="8"/>
    </row>
    <row r="62" spans="1:10" ht="12.75" hidden="1">
      <c r="A62" s="21"/>
      <c r="B62" s="5"/>
      <c r="C62" s="5"/>
      <c r="D62" s="59"/>
      <c r="E62" s="59"/>
      <c r="F62" s="59"/>
      <c r="G62" s="59"/>
      <c r="H62" s="59"/>
      <c r="I62" s="59"/>
      <c r="J62" s="5"/>
    </row>
    <row r="63" spans="1:10" ht="12.75" hidden="1">
      <c r="A63" s="21"/>
      <c r="B63" s="5"/>
      <c r="C63" s="5"/>
      <c r="D63" s="83"/>
      <c r="E63" s="83"/>
      <c r="F63" s="83"/>
      <c r="G63" s="83"/>
      <c r="H63" s="83"/>
      <c r="I63" s="83"/>
      <c r="J63" s="8"/>
    </row>
    <row r="64" spans="1:10" ht="12.75" hidden="1">
      <c r="A64" s="21"/>
      <c r="B64" s="5"/>
      <c r="C64" s="5"/>
      <c r="D64" s="70"/>
      <c r="E64" s="78"/>
      <c r="F64" s="78"/>
      <c r="G64" s="78"/>
      <c r="H64" s="78"/>
      <c r="I64" s="71"/>
      <c r="J64" s="8"/>
    </row>
    <row r="65" spans="1:10" ht="12.75" hidden="1">
      <c r="A65" s="21"/>
      <c r="B65" s="5"/>
      <c r="C65" s="5"/>
      <c r="D65" s="70"/>
      <c r="E65" s="78"/>
      <c r="F65" s="78"/>
      <c r="G65" s="78"/>
      <c r="H65" s="78"/>
      <c r="I65" s="71"/>
      <c r="J65" s="8"/>
    </row>
    <row r="66" spans="1:10" ht="19.5" customHeight="1">
      <c r="A66" s="21" t="s">
        <v>108</v>
      </c>
      <c r="B66" s="5"/>
      <c r="C66" s="5"/>
      <c r="D66" s="87" t="s">
        <v>50</v>
      </c>
      <c r="E66" s="87"/>
      <c r="F66" s="87"/>
      <c r="G66" s="87"/>
      <c r="H66" s="87"/>
      <c r="I66" s="87"/>
      <c r="J66" s="8">
        <f>SUM(J50:J65)</f>
        <v>48958</v>
      </c>
    </row>
    <row r="67" spans="1:10" ht="12.75">
      <c r="A67" s="25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9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2.75">
      <c r="A69" s="25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5" t="s">
        <v>98</v>
      </c>
      <c r="B70" s="51" t="s">
        <v>181</v>
      </c>
      <c r="C70" s="51"/>
      <c r="D70" s="51"/>
      <c r="E70" s="51"/>
      <c r="F70" s="51"/>
      <c r="G70" s="51"/>
      <c r="H70" s="51"/>
      <c r="I70" s="2"/>
      <c r="J70" s="2"/>
    </row>
    <row r="71" spans="1:10" ht="12.75">
      <c r="A71" s="25" t="s">
        <v>100</v>
      </c>
      <c r="B71" s="51" t="s">
        <v>101</v>
      </c>
      <c r="C71" s="51"/>
      <c r="D71" s="51"/>
      <c r="E71" s="51"/>
      <c r="F71" s="51"/>
      <c r="G71" s="51"/>
      <c r="H71" s="51"/>
      <c r="I71" s="2"/>
      <c r="J71" s="2"/>
    </row>
    <row r="72" spans="1:10" ht="12.75">
      <c r="A72" s="20" t="s">
        <v>102</v>
      </c>
      <c r="B72" s="51" t="s">
        <v>109</v>
      </c>
      <c r="C72" s="51"/>
      <c r="D72" s="51"/>
      <c r="E72" s="51"/>
      <c r="F72" s="51"/>
      <c r="G72" s="51"/>
      <c r="H72" s="51"/>
      <c r="I72" s="2"/>
      <c r="J72" s="2"/>
    </row>
    <row r="73" spans="1:10" ht="12.75">
      <c r="A73" s="20" t="s">
        <v>104</v>
      </c>
      <c r="B73" s="51" t="s">
        <v>115</v>
      </c>
      <c r="C73" s="51"/>
      <c r="D73" s="51"/>
      <c r="E73" s="51"/>
      <c r="F73" s="51"/>
      <c r="G73" s="51"/>
      <c r="H73" s="51"/>
      <c r="I73" s="2"/>
      <c r="J73" s="2"/>
    </row>
    <row r="77" spans="1:10" ht="12.75">
      <c r="A77" s="51" t="s">
        <v>184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3" ht="12.75">
      <c r="A78" s="84">
        <v>43913</v>
      </c>
      <c r="B78" s="84"/>
      <c r="C78" s="84"/>
    </row>
    <row r="82" ht="12.75">
      <c r="A82" s="20" t="s">
        <v>51</v>
      </c>
    </row>
    <row r="83" ht="12.75">
      <c r="A83" s="20" t="s">
        <v>55</v>
      </c>
    </row>
  </sheetData>
  <sheetProtection/>
  <mergeCells count="104">
    <mergeCell ref="B70:H70"/>
    <mergeCell ref="B71:H71"/>
    <mergeCell ref="B72:H72"/>
    <mergeCell ref="B73:H73"/>
    <mergeCell ref="A78:C78"/>
    <mergeCell ref="D61:I61"/>
    <mergeCell ref="D62:I62"/>
    <mergeCell ref="D63:I63"/>
    <mergeCell ref="D64:I64"/>
    <mergeCell ref="D65:I65"/>
    <mergeCell ref="D66:I66"/>
    <mergeCell ref="D55:I55"/>
    <mergeCell ref="D56:I56"/>
    <mergeCell ref="D57:I57"/>
    <mergeCell ref="D58:I58"/>
    <mergeCell ref="D59:I59"/>
    <mergeCell ref="D60:I60"/>
    <mergeCell ref="D49:I49"/>
    <mergeCell ref="D50:I50"/>
    <mergeCell ref="D51:I51"/>
    <mergeCell ref="D52:I52"/>
    <mergeCell ref="D53:I53"/>
    <mergeCell ref="D54:I54"/>
    <mergeCell ref="B45:J45"/>
    <mergeCell ref="B46:E46"/>
    <mergeCell ref="I46:J46"/>
    <mergeCell ref="C47:E47"/>
    <mergeCell ref="I47:J47"/>
    <mergeCell ref="B48:J48"/>
    <mergeCell ref="I41:J41"/>
    <mergeCell ref="B42:E42"/>
    <mergeCell ref="I42:J42"/>
    <mergeCell ref="B43:E43"/>
    <mergeCell ref="I43:J43"/>
    <mergeCell ref="B44:E44"/>
    <mergeCell ref="I44:J44"/>
    <mergeCell ref="B37:E37"/>
    <mergeCell ref="I37:J37"/>
    <mergeCell ref="B38:E38"/>
    <mergeCell ref="I38:J38"/>
    <mergeCell ref="F36:F44"/>
    <mergeCell ref="B39:E39"/>
    <mergeCell ref="I39:J39"/>
    <mergeCell ref="B40:E40"/>
    <mergeCell ref="I40:J40"/>
    <mergeCell ref="B41:E41"/>
    <mergeCell ref="A33:J33"/>
    <mergeCell ref="B34:E34"/>
    <mergeCell ref="I34:J34"/>
    <mergeCell ref="B35:J35"/>
    <mergeCell ref="B36:E36"/>
    <mergeCell ref="I36:J36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4:G24"/>
    <mergeCell ref="I24:J24"/>
    <mergeCell ref="B25:G25"/>
    <mergeCell ref="I25:J25"/>
    <mergeCell ref="B26:G26"/>
    <mergeCell ref="I26:J26"/>
    <mergeCell ref="B21:G21"/>
    <mergeCell ref="I21:J21"/>
    <mergeCell ref="B22:G22"/>
    <mergeCell ref="I22:J22"/>
    <mergeCell ref="B23:G23"/>
    <mergeCell ref="I23:J23"/>
    <mergeCell ref="B18:G18"/>
    <mergeCell ref="I18:J18"/>
    <mergeCell ref="B19:G19"/>
    <mergeCell ref="I19:J19"/>
    <mergeCell ref="B20:G20"/>
    <mergeCell ref="I20:J20"/>
    <mergeCell ref="B15:G15"/>
    <mergeCell ref="I15:J15"/>
    <mergeCell ref="B16:G16"/>
    <mergeCell ref="I16:J16"/>
    <mergeCell ref="B17:G17"/>
    <mergeCell ref="I17:J17"/>
    <mergeCell ref="B12:G12"/>
    <mergeCell ref="I12:J12"/>
    <mergeCell ref="B13:G13"/>
    <mergeCell ref="I13:J13"/>
    <mergeCell ref="B14:G14"/>
    <mergeCell ref="I14:J14"/>
    <mergeCell ref="A77:J77"/>
    <mergeCell ref="A1:J1"/>
    <mergeCell ref="B2:J2"/>
    <mergeCell ref="G4:J4"/>
    <mergeCell ref="G5:J5"/>
    <mergeCell ref="G6:J6"/>
    <mergeCell ref="A8:J8"/>
    <mergeCell ref="A10:J10"/>
    <mergeCell ref="B11:G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SheetLayoutView="98" zoomScalePageLayoutView="0" workbookViewId="0" topLeftCell="A10">
      <selection activeCell="J60" sqref="J60"/>
    </sheetView>
  </sheetViews>
  <sheetFormatPr defaultColWidth="9.00390625" defaultRowHeight="12.75"/>
  <cols>
    <col min="1" max="1" width="3.875" style="20" customWidth="1"/>
    <col min="2" max="2" width="2.75390625" style="0" hidden="1" customWidth="1"/>
    <col min="3" max="3" width="11.00390625" style="0" customWidth="1"/>
    <col min="4" max="4" width="10.00390625" style="0" customWidth="1"/>
    <col min="5" max="5" width="20.875" style="0" customWidth="1"/>
    <col min="6" max="6" width="7.875" style="0" customWidth="1"/>
    <col min="7" max="7" width="9.875" style="0" customWidth="1"/>
    <col min="8" max="8" width="13.625" style="0" customWidth="1"/>
    <col min="9" max="9" width="2.25390625" style="0" customWidth="1"/>
    <col min="10" max="10" width="10.125" style="0" customWidth="1"/>
  </cols>
  <sheetData>
    <row r="1" spans="2:11" ht="18">
      <c r="B1" s="55" t="s">
        <v>2</v>
      </c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7.5" customHeight="1">
      <c r="A3" s="27"/>
      <c r="B3" s="28" t="s">
        <v>0</v>
      </c>
      <c r="C3" s="28"/>
      <c r="D3" s="28"/>
      <c r="E3" s="28"/>
      <c r="F3" s="28"/>
      <c r="G3" s="28"/>
      <c r="H3" s="28"/>
      <c r="I3" s="28"/>
      <c r="J3" s="28"/>
    </row>
    <row r="4" spans="7:10" ht="18" customHeight="1" hidden="1">
      <c r="G4" s="57" t="s">
        <v>4</v>
      </c>
      <c r="H4" s="57"/>
      <c r="I4" s="57"/>
      <c r="J4" s="57"/>
    </row>
    <row r="5" spans="7:10" ht="12.75" customHeight="1" hidden="1">
      <c r="G5" s="57" t="s">
        <v>1</v>
      </c>
      <c r="H5" s="57"/>
      <c r="I5" s="57"/>
      <c r="J5" s="57"/>
    </row>
    <row r="6" spans="7:10" ht="12.75" customHeight="1" hidden="1">
      <c r="G6" s="57" t="s">
        <v>53</v>
      </c>
      <c r="H6" s="57"/>
      <c r="I6" s="57"/>
      <c r="J6" s="57"/>
    </row>
    <row r="7" ht="7.5" customHeight="1"/>
    <row r="8" spans="2:10" ht="28.5" customHeight="1">
      <c r="B8" s="56" t="s">
        <v>134</v>
      </c>
      <c r="C8" s="56"/>
      <c r="D8" s="56"/>
      <c r="E8" s="56"/>
      <c r="F8" s="56"/>
      <c r="G8" s="56"/>
      <c r="H8" s="56"/>
      <c r="I8" s="56"/>
      <c r="J8" s="56"/>
    </row>
    <row r="9" ht="6.75" customHeight="1"/>
    <row r="10" spans="2:13" ht="27" customHeight="1">
      <c r="B10" s="61" t="s">
        <v>5</v>
      </c>
      <c r="C10" s="61"/>
      <c r="D10" s="61"/>
      <c r="E10" s="61"/>
      <c r="F10" s="61"/>
      <c r="G10" s="61"/>
      <c r="H10" s="61"/>
      <c r="I10" s="61"/>
      <c r="J10" s="4"/>
      <c r="K10" s="4"/>
      <c r="L10" s="4"/>
      <c r="M10" s="4"/>
    </row>
    <row r="11" spans="1:10" ht="30.75" customHeight="1">
      <c r="A11" s="23" t="s">
        <v>56</v>
      </c>
      <c r="B11" s="92" t="s">
        <v>6</v>
      </c>
      <c r="C11" s="93"/>
      <c r="D11" s="93"/>
      <c r="E11" s="93"/>
      <c r="F11" s="93"/>
      <c r="G11" s="94"/>
      <c r="H11" s="10" t="s">
        <v>7</v>
      </c>
      <c r="I11" s="92" t="s">
        <v>8</v>
      </c>
      <c r="J11" s="94"/>
    </row>
    <row r="12" spans="1:10" ht="12.75">
      <c r="A12" s="21" t="s">
        <v>58</v>
      </c>
      <c r="B12" s="59" t="s">
        <v>9</v>
      </c>
      <c r="C12" s="59"/>
      <c r="D12" s="59"/>
      <c r="E12" s="59"/>
      <c r="F12" s="59"/>
      <c r="G12" s="59"/>
      <c r="H12" s="6"/>
      <c r="I12" s="60">
        <v>43466</v>
      </c>
      <c r="J12" s="60"/>
    </row>
    <row r="13" spans="1:10" ht="12.75">
      <c r="A13" s="21" t="s">
        <v>59</v>
      </c>
      <c r="B13" s="59" t="s">
        <v>10</v>
      </c>
      <c r="C13" s="59"/>
      <c r="D13" s="59"/>
      <c r="E13" s="59"/>
      <c r="F13" s="59"/>
      <c r="G13" s="59"/>
      <c r="H13" s="5"/>
      <c r="I13" s="60">
        <v>43830</v>
      </c>
      <c r="J13" s="60"/>
    </row>
    <row r="14" spans="1:10" ht="12.75">
      <c r="A14" s="21" t="s">
        <v>60</v>
      </c>
      <c r="B14" s="59" t="s">
        <v>11</v>
      </c>
      <c r="C14" s="59"/>
      <c r="D14" s="59"/>
      <c r="E14" s="59"/>
      <c r="F14" s="59"/>
      <c r="G14" s="59"/>
      <c r="H14" s="5" t="s">
        <v>13</v>
      </c>
      <c r="I14" s="62">
        <v>0</v>
      </c>
      <c r="J14" s="62"/>
    </row>
    <row r="15" spans="1:10" ht="12.75">
      <c r="A15" s="21" t="s">
        <v>61</v>
      </c>
      <c r="B15" s="59" t="s">
        <v>12</v>
      </c>
      <c r="C15" s="59"/>
      <c r="D15" s="59"/>
      <c r="E15" s="59"/>
      <c r="F15" s="59"/>
      <c r="G15" s="59"/>
      <c r="H15" s="5" t="s">
        <v>13</v>
      </c>
      <c r="I15" s="62">
        <v>0</v>
      </c>
      <c r="J15" s="62"/>
    </row>
    <row r="16" spans="1:10" ht="12.75">
      <c r="A16" s="21" t="s">
        <v>62</v>
      </c>
      <c r="B16" s="59" t="s">
        <v>14</v>
      </c>
      <c r="C16" s="59"/>
      <c r="D16" s="59"/>
      <c r="E16" s="59"/>
      <c r="F16" s="59"/>
      <c r="G16" s="59"/>
      <c r="H16" s="5" t="s">
        <v>13</v>
      </c>
      <c r="I16" s="62">
        <v>29457.84</v>
      </c>
      <c r="J16" s="62"/>
    </row>
    <row r="17" spans="1:10" ht="12.75">
      <c r="A17" s="21" t="s">
        <v>63</v>
      </c>
      <c r="B17" s="59" t="s">
        <v>15</v>
      </c>
      <c r="C17" s="59"/>
      <c r="D17" s="59"/>
      <c r="E17" s="59"/>
      <c r="F17" s="59"/>
      <c r="G17" s="59"/>
      <c r="H17" s="5" t="s">
        <v>13</v>
      </c>
      <c r="I17" s="62">
        <v>137329.92</v>
      </c>
      <c r="J17" s="62"/>
    </row>
    <row r="18" spans="1:11" ht="12.75">
      <c r="A18" s="21" t="s">
        <v>65</v>
      </c>
      <c r="B18" s="59" t="s">
        <v>16</v>
      </c>
      <c r="C18" s="59"/>
      <c r="D18" s="59"/>
      <c r="E18" s="59"/>
      <c r="F18" s="59"/>
      <c r="G18" s="59"/>
      <c r="H18" s="5" t="s">
        <v>13</v>
      </c>
      <c r="I18" s="62">
        <v>70865.76</v>
      </c>
      <c r="J18" s="62"/>
      <c r="K18" s="3"/>
    </row>
    <row r="19" spans="1:10" ht="12.75">
      <c r="A19" s="21" t="s">
        <v>66</v>
      </c>
      <c r="B19" s="59" t="s">
        <v>17</v>
      </c>
      <c r="C19" s="59"/>
      <c r="D19" s="59"/>
      <c r="E19" s="59"/>
      <c r="F19" s="59"/>
      <c r="G19" s="59"/>
      <c r="H19" s="5" t="s">
        <v>13</v>
      </c>
      <c r="I19" s="62">
        <v>35652.96</v>
      </c>
      <c r="J19" s="62"/>
    </row>
    <row r="20" spans="1:10" ht="12.75">
      <c r="A20" s="21" t="s">
        <v>67</v>
      </c>
      <c r="B20" s="59" t="s">
        <v>18</v>
      </c>
      <c r="C20" s="59"/>
      <c r="D20" s="59"/>
      <c r="E20" s="59"/>
      <c r="F20" s="59"/>
      <c r="G20" s="59"/>
      <c r="H20" s="5" t="s">
        <v>13</v>
      </c>
      <c r="I20" s="62">
        <v>30811.2</v>
      </c>
      <c r="J20" s="62"/>
    </row>
    <row r="21" spans="1:10" ht="12.75">
      <c r="A21" s="21" t="s">
        <v>64</v>
      </c>
      <c r="B21" s="59" t="s">
        <v>111</v>
      </c>
      <c r="C21" s="59"/>
      <c r="D21" s="59"/>
      <c r="E21" s="59"/>
      <c r="F21" s="59"/>
      <c r="G21" s="59"/>
      <c r="H21" s="5" t="s">
        <v>13</v>
      </c>
      <c r="I21" s="62">
        <f>J60</f>
        <v>110656</v>
      </c>
      <c r="J21" s="62"/>
    </row>
    <row r="22" spans="1:10" ht="45.75" customHeight="1">
      <c r="A22" s="21" t="s">
        <v>68</v>
      </c>
      <c r="B22" s="63" t="s">
        <v>112</v>
      </c>
      <c r="C22" s="63"/>
      <c r="D22" s="63"/>
      <c r="E22" s="63"/>
      <c r="F22" s="63"/>
      <c r="G22" s="63"/>
      <c r="H22" s="13" t="s">
        <v>13</v>
      </c>
      <c r="I22" s="64">
        <f>I18+I20</f>
        <v>101676.95999999999</v>
      </c>
      <c r="J22" s="64"/>
    </row>
    <row r="23" spans="1:10" ht="12.75">
      <c r="A23" s="21" t="s">
        <v>69</v>
      </c>
      <c r="B23" s="59" t="s">
        <v>19</v>
      </c>
      <c r="C23" s="59"/>
      <c r="D23" s="59"/>
      <c r="E23" s="59"/>
      <c r="F23" s="59"/>
      <c r="G23" s="59"/>
      <c r="H23" s="5" t="s">
        <v>13</v>
      </c>
      <c r="I23" s="62">
        <v>132319.27</v>
      </c>
      <c r="J23" s="62"/>
    </row>
    <row r="24" spans="1:10" ht="12.75">
      <c r="A24" s="21" t="s">
        <v>70</v>
      </c>
      <c r="B24" s="59" t="s">
        <v>20</v>
      </c>
      <c r="C24" s="59"/>
      <c r="D24" s="59"/>
      <c r="E24" s="59"/>
      <c r="F24" s="59"/>
      <c r="G24" s="59"/>
      <c r="H24" s="5" t="s">
        <v>13</v>
      </c>
      <c r="I24" s="62">
        <v>132319.27</v>
      </c>
      <c r="J24" s="62"/>
    </row>
    <row r="25" spans="1:10" ht="12.75">
      <c r="A25" s="21" t="s">
        <v>71</v>
      </c>
      <c r="B25" s="59" t="s">
        <v>21</v>
      </c>
      <c r="C25" s="59"/>
      <c r="D25" s="59"/>
      <c r="E25" s="59"/>
      <c r="F25" s="59"/>
      <c r="G25" s="59"/>
      <c r="H25" s="5" t="s">
        <v>13</v>
      </c>
      <c r="I25" s="62">
        <v>0</v>
      </c>
      <c r="J25" s="62"/>
    </row>
    <row r="26" spans="1:10" ht="12.75">
      <c r="A26" s="21" t="s">
        <v>72</v>
      </c>
      <c r="B26" s="59" t="s">
        <v>22</v>
      </c>
      <c r="C26" s="59"/>
      <c r="D26" s="59"/>
      <c r="E26" s="59"/>
      <c r="F26" s="59"/>
      <c r="G26" s="59"/>
      <c r="H26" s="5" t="s">
        <v>13</v>
      </c>
      <c r="I26" s="62">
        <v>0</v>
      </c>
      <c r="J26" s="62"/>
    </row>
    <row r="27" spans="1:10" ht="12.75">
      <c r="A27" s="21" t="s">
        <v>73</v>
      </c>
      <c r="B27" s="59" t="s">
        <v>23</v>
      </c>
      <c r="C27" s="59"/>
      <c r="D27" s="59"/>
      <c r="E27" s="59"/>
      <c r="F27" s="59"/>
      <c r="G27" s="59"/>
      <c r="H27" s="5" t="s">
        <v>13</v>
      </c>
      <c r="I27" s="62">
        <v>0</v>
      </c>
      <c r="J27" s="62"/>
    </row>
    <row r="28" spans="1:10" ht="12.75">
      <c r="A28" s="21" t="s">
        <v>74</v>
      </c>
      <c r="B28" s="59" t="s">
        <v>24</v>
      </c>
      <c r="C28" s="59"/>
      <c r="D28" s="59"/>
      <c r="E28" s="59"/>
      <c r="F28" s="59"/>
      <c r="G28" s="59"/>
      <c r="H28" s="5" t="s">
        <v>13</v>
      </c>
      <c r="I28" s="62">
        <v>0</v>
      </c>
      <c r="J28" s="62"/>
    </row>
    <row r="29" spans="1:10" ht="12.75">
      <c r="A29" s="21" t="s">
        <v>75</v>
      </c>
      <c r="B29" s="59" t="s">
        <v>25</v>
      </c>
      <c r="C29" s="59"/>
      <c r="D29" s="59"/>
      <c r="E29" s="59"/>
      <c r="F29" s="59"/>
      <c r="G29" s="59"/>
      <c r="H29" s="5" t="s">
        <v>13</v>
      </c>
      <c r="I29" s="62">
        <v>0</v>
      </c>
      <c r="J29" s="62"/>
    </row>
    <row r="30" spans="1:10" ht="12.75">
      <c r="A30" s="21" t="s">
        <v>76</v>
      </c>
      <c r="B30" s="59" t="s">
        <v>26</v>
      </c>
      <c r="C30" s="59"/>
      <c r="D30" s="59"/>
      <c r="E30" s="59"/>
      <c r="F30" s="59"/>
      <c r="G30" s="59"/>
      <c r="H30" s="5" t="s">
        <v>13</v>
      </c>
      <c r="I30" s="62">
        <v>0</v>
      </c>
      <c r="J30" s="62"/>
    </row>
    <row r="31" spans="1:10" ht="12.75">
      <c r="A31" s="21" t="s">
        <v>77</v>
      </c>
      <c r="B31" s="59" t="s">
        <v>27</v>
      </c>
      <c r="C31" s="59"/>
      <c r="D31" s="59"/>
      <c r="E31" s="59"/>
      <c r="F31" s="59"/>
      <c r="G31" s="59"/>
      <c r="H31" s="5" t="s">
        <v>13</v>
      </c>
      <c r="I31" s="62">
        <v>0</v>
      </c>
      <c r="J31" s="62"/>
    </row>
    <row r="32" spans="1:10" ht="12.75">
      <c r="A32" s="21" t="s">
        <v>78</v>
      </c>
      <c r="B32" s="59" t="s">
        <v>113</v>
      </c>
      <c r="C32" s="59"/>
      <c r="D32" s="59"/>
      <c r="E32" s="59"/>
      <c r="F32" s="59"/>
      <c r="G32" s="59"/>
      <c r="H32" s="6" t="s">
        <v>13</v>
      </c>
      <c r="I32" s="62">
        <f>I16+I21+I22-I23</f>
        <v>109471.53</v>
      </c>
      <c r="J32" s="62"/>
    </row>
    <row r="33" spans="1:10" ht="18.75" customHeight="1">
      <c r="A33" s="85" t="s">
        <v>93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3" ht="44.25" customHeight="1">
      <c r="A34" s="24" t="s">
        <v>56</v>
      </c>
      <c r="B34" s="58" t="s">
        <v>29</v>
      </c>
      <c r="C34" s="58"/>
      <c r="D34" s="58"/>
      <c r="E34" s="58"/>
      <c r="F34" s="9" t="s">
        <v>30</v>
      </c>
      <c r="G34" s="9" t="s">
        <v>31</v>
      </c>
      <c r="H34" s="7" t="s">
        <v>32</v>
      </c>
      <c r="I34" s="68" t="s">
        <v>33</v>
      </c>
      <c r="J34" s="69"/>
      <c r="K34" s="2"/>
      <c r="L34" s="2"/>
      <c r="M34" s="2"/>
    </row>
    <row r="35" spans="1:10" ht="18" customHeight="1">
      <c r="A35" s="21"/>
      <c r="B35" s="65" t="s">
        <v>34</v>
      </c>
      <c r="C35" s="66"/>
      <c r="D35" s="66"/>
      <c r="E35" s="66"/>
      <c r="F35" s="66"/>
      <c r="G35" s="66"/>
      <c r="H35" s="66"/>
      <c r="I35" s="66"/>
      <c r="J35" s="67"/>
    </row>
    <row r="36" spans="1:10" ht="51" customHeight="1">
      <c r="A36" s="21" t="s">
        <v>79</v>
      </c>
      <c r="B36" s="63" t="s">
        <v>35</v>
      </c>
      <c r="C36" s="63"/>
      <c r="D36" s="63"/>
      <c r="E36" s="63"/>
      <c r="F36" s="80">
        <v>733.6</v>
      </c>
      <c r="G36" s="5">
        <v>6.85</v>
      </c>
      <c r="H36" s="5">
        <f>F36*G36*12</f>
        <v>60301.92</v>
      </c>
      <c r="I36" s="52"/>
      <c r="J36" s="53"/>
    </row>
    <row r="37" spans="1:10" ht="12.75">
      <c r="A37" s="21" t="s">
        <v>80</v>
      </c>
      <c r="B37" s="59" t="s">
        <v>123</v>
      </c>
      <c r="C37" s="59"/>
      <c r="D37" s="59"/>
      <c r="E37" s="59"/>
      <c r="F37" s="81"/>
      <c r="G37" s="11">
        <v>1.5</v>
      </c>
      <c r="H37" s="5">
        <f>F36*G37*12</f>
        <v>13204.800000000001</v>
      </c>
      <c r="I37" s="52"/>
      <c r="J37" s="53"/>
    </row>
    <row r="38" spans="1:10" ht="12.75">
      <c r="A38" s="21" t="s">
        <v>81</v>
      </c>
      <c r="B38" s="59" t="s">
        <v>37</v>
      </c>
      <c r="C38" s="59"/>
      <c r="D38" s="59"/>
      <c r="E38" s="59"/>
      <c r="F38" s="81"/>
      <c r="G38" s="11">
        <v>1.8</v>
      </c>
      <c r="H38" s="5">
        <f>F36*G38*12</f>
        <v>15845.76</v>
      </c>
      <c r="I38" s="52"/>
      <c r="J38" s="53"/>
    </row>
    <row r="39" spans="1:10" ht="12.75">
      <c r="A39" s="21" t="s">
        <v>82</v>
      </c>
      <c r="B39" s="59" t="s">
        <v>38</v>
      </c>
      <c r="C39" s="59"/>
      <c r="D39" s="59"/>
      <c r="E39" s="59"/>
      <c r="F39" s="81"/>
      <c r="G39" s="11">
        <v>1.5</v>
      </c>
      <c r="H39" s="5">
        <f>F36*G39*12</f>
        <v>13204.800000000001</v>
      </c>
      <c r="I39" s="52"/>
      <c r="J39" s="53"/>
    </row>
    <row r="40" spans="1:10" ht="12.75">
      <c r="A40" s="21" t="s">
        <v>83</v>
      </c>
      <c r="B40" s="59" t="s">
        <v>39</v>
      </c>
      <c r="C40" s="59"/>
      <c r="D40" s="59"/>
      <c r="E40" s="59"/>
      <c r="F40" s="81"/>
      <c r="G40" s="11">
        <v>0.6</v>
      </c>
      <c r="H40" s="5">
        <f>F36*G40*12</f>
        <v>5281.92</v>
      </c>
      <c r="I40" s="52"/>
      <c r="J40" s="53"/>
    </row>
    <row r="41" spans="1:10" ht="24" customHeight="1">
      <c r="A41" s="21" t="s">
        <v>84</v>
      </c>
      <c r="B41" s="63" t="s">
        <v>40</v>
      </c>
      <c r="C41" s="63"/>
      <c r="D41" s="63"/>
      <c r="E41" s="63"/>
      <c r="F41" s="81"/>
      <c r="G41" s="11">
        <v>0.95</v>
      </c>
      <c r="H41" s="5">
        <f>F36*G41*12</f>
        <v>8363.039999999999</v>
      </c>
      <c r="I41" s="52"/>
      <c r="J41" s="53"/>
    </row>
    <row r="42" spans="1:10" ht="12.75">
      <c r="A42" s="21" t="s">
        <v>85</v>
      </c>
      <c r="B42" s="59" t="s">
        <v>41</v>
      </c>
      <c r="C42" s="59"/>
      <c r="D42" s="59"/>
      <c r="E42" s="59"/>
      <c r="F42" s="81"/>
      <c r="G42" s="11">
        <v>0.5</v>
      </c>
      <c r="H42" s="5">
        <f>F36*G42*12</f>
        <v>4401.6</v>
      </c>
      <c r="I42" s="52"/>
      <c r="J42" s="53"/>
    </row>
    <row r="43" spans="1:10" ht="12.75">
      <c r="A43" s="21" t="s">
        <v>86</v>
      </c>
      <c r="B43" s="59" t="s">
        <v>42</v>
      </c>
      <c r="C43" s="59"/>
      <c r="D43" s="59"/>
      <c r="E43" s="59"/>
      <c r="F43" s="81"/>
      <c r="G43" s="5">
        <v>0.1</v>
      </c>
      <c r="H43" s="5">
        <f>F36*G43*12</f>
        <v>880.3199999999999</v>
      </c>
      <c r="I43" s="52"/>
      <c r="J43" s="53"/>
    </row>
    <row r="44" spans="1:10" ht="12.75">
      <c r="A44" s="21" t="s">
        <v>87</v>
      </c>
      <c r="B44" s="59" t="s">
        <v>43</v>
      </c>
      <c r="C44" s="59"/>
      <c r="D44" s="59"/>
      <c r="E44" s="59"/>
      <c r="F44" s="81"/>
      <c r="G44" s="5">
        <v>1.1</v>
      </c>
      <c r="H44" s="5">
        <f>F36*G44*12</f>
        <v>9683.52</v>
      </c>
      <c r="I44" s="52"/>
      <c r="J44" s="53"/>
    </row>
    <row r="45" spans="1:10" ht="12.75">
      <c r="A45" s="21" t="s">
        <v>88</v>
      </c>
      <c r="B45" s="59" t="s">
        <v>44</v>
      </c>
      <c r="C45" s="59"/>
      <c r="D45" s="59"/>
      <c r="E45" s="59"/>
      <c r="F45" s="82"/>
      <c r="G45" s="5">
        <v>3.5</v>
      </c>
      <c r="H45" s="5">
        <f>F36*G45*12</f>
        <v>30811.199999999997</v>
      </c>
      <c r="I45" s="52"/>
      <c r="J45" s="53"/>
    </row>
    <row r="46" spans="1:10" ht="18.75" customHeight="1">
      <c r="A46" s="26"/>
      <c r="B46" s="65" t="s">
        <v>45</v>
      </c>
      <c r="C46" s="66"/>
      <c r="D46" s="66"/>
      <c r="E46" s="66"/>
      <c r="F46" s="66"/>
      <c r="G46" s="66"/>
      <c r="H46" s="66"/>
      <c r="I46" s="66"/>
      <c r="J46" s="67"/>
    </row>
    <row r="47" spans="1:10" ht="23.25" customHeight="1">
      <c r="A47" s="21" t="s">
        <v>89</v>
      </c>
      <c r="B47" s="63" t="s">
        <v>46</v>
      </c>
      <c r="C47" s="63"/>
      <c r="D47" s="63"/>
      <c r="E47" s="63"/>
      <c r="F47" s="19">
        <v>733.6</v>
      </c>
      <c r="G47" s="5">
        <v>4.05</v>
      </c>
      <c r="H47" s="5">
        <f>F47*G47*12</f>
        <v>35652.96</v>
      </c>
      <c r="I47" s="52"/>
      <c r="J47" s="53"/>
    </row>
    <row r="48" spans="1:10" ht="12.75">
      <c r="A48" s="21" t="s">
        <v>90</v>
      </c>
      <c r="B48" s="5" t="s">
        <v>47</v>
      </c>
      <c r="C48" s="86" t="s">
        <v>110</v>
      </c>
      <c r="D48" s="76"/>
      <c r="E48" s="77"/>
      <c r="F48" s="8"/>
      <c r="G48" s="8">
        <v>15.6</v>
      </c>
      <c r="H48" s="8">
        <f>H36+H43+H44+H45+H47</f>
        <v>137329.91999999998</v>
      </c>
      <c r="I48" s="70">
        <v>132319.27</v>
      </c>
      <c r="J48" s="71"/>
    </row>
    <row r="49" spans="1:10" ht="21.75" customHeight="1">
      <c r="A49" s="25"/>
      <c r="B49" s="85" t="s">
        <v>126</v>
      </c>
      <c r="C49" s="85"/>
      <c r="D49" s="85"/>
      <c r="E49" s="85"/>
      <c r="F49" s="85"/>
      <c r="G49" s="85"/>
      <c r="H49" s="85"/>
      <c r="I49" s="85"/>
      <c r="J49" s="85"/>
    </row>
    <row r="50" spans="1:10" ht="33.75" customHeight="1">
      <c r="A50" s="23" t="s">
        <v>56</v>
      </c>
      <c r="B50" s="10"/>
      <c r="C50" s="10" t="s">
        <v>52</v>
      </c>
      <c r="D50" s="92" t="s">
        <v>48</v>
      </c>
      <c r="E50" s="93"/>
      <c r="F50" s="93"/>
      <c r="G50" s="93"/>
      <c r="H50" s="93"/>
      <c r="I50" s="94"/>
      <c r="J50" s="9" t="s">
        <v>49</v>
      </c>
    </row>
    <row r="51" spans="1:10" ht="25.5" customHeight="1">
      <c r="A51" s="21" t="s">
        <v>91</v>
      </c>
      <c r="B51" s="5"/>
      <c r="C51" s="16" t="s">
        <v>240</v>
      </c>
      <c r="D51" s="75" t="s">
        <v>238</v>
      </c>
      <c r="E51" s="100" t="s">
        <v>238</v>
      </c>
      <c r="F51" s="100" t="s">
        <v>238</v>
      </c>
      <c r="G51" s="100" t="s">
        <v>238</v>
      </c>
      <c r="H51" s="100" t="s">
        <v>238</v>
      </c>
      <c r="I51" s="101" t="s">
        <v>238</v>
      </c>
      <c r="J51" s="5">
        <v>3383</v>
      </c>
    </row>
    <row r="52" spans="1:10" ht="14.25" customHeight="1">
      <c r="A52" s="21" t="s">
        <v>92</v>
      </c>
      <c r="B52" s="5"/>
      <c r="C52" s="16" t="s">
        <v>241</v>
      </c>
      <c r="D52" s="75" t="s">
        <v>239</v>
      </c>
      <c r="E52" s="100" t="s">
        <v>239</v>
      </c>
      <c r="F52" s="100" t="s">
        <v>239</v>
      </c>
      <c r="G52" s="100" t="s">
        <v>239</v>
      </c>
      <c r="H52" s="100" t="s">
        <v>239</v>
      </c>
      <c r="I52" s="101" t="s">
        <v>239</v>
      </c>
      <c r="J52" s="5">
        <v>2193</v>
      </c>
    </row>
    <row r="53" spans="1:10" ht="12.75">
      <c r="A53" s="21" t="s">
        <v>94</v>
      </c>
      <c r="B53" s="5"/>
      <c r="C53" s="16" t="s">
        <v>243</v>
      </c>
      <c r="D53" s="75" t="s">
        <v>242</v>
      </c>
      <c r="E53" s="100" t="s">
        <v>242</v>
      </c>
      <c r="F53" s="100" t="s">
        <v>242</v>
      </c>
      <c r="G53" s="100" t="s">
        <v>242</v>
      </c>
      <c r="H53" s="100" t="s">
        <v>242</v>
      </c>
      <c r="I53" s="101" t="s">
        <v>242</v>
      </c>
      <c r="J53" s="5">
        <v>19287</v>
      </c>
    </row>
    <row r="54" spans="1:10" ht="12.75">
      <c r="A54" s="21"/>
      <c r="B54" s="5"/>
      <c r="C54" s="16" t="s">
        <v>253</v>
      </c>
      <c r="D54" s="75" t="s">
        <v>254</v>
      </c>
      <c r="E54" s="100" t="s">
        <v>254</v>
      </c>
      <c r="F54" s="100" t="s">
        <v>254</v>
      </c>
      <c r="G54" s="100" t="s">
        <v>254</v>
      </c>
      <c r="H54" s="100" t="s">
        <v>254</v>
      </c>
      <c r="I54" s="101" t="s">
        <v>254</v>
      </c>
      <c r="J54" s="5">
        <v>42571</v>
      </c>
    </row>
    <row r="55" spans="1:10" ht="12.75">
      <c r="A55" s="21" t="s">
        <v>95</v>
      </c>
      <c r="B55" s="5"/>
      <c r="C55" s="16" t="s">
        <v>248</v>
      </c>
      <c r="D55" s="75" t="s">
        <v>244</v>
      </c>
      <c r="E55" s="100" t="s">
        <v>244</v>
      </c>
      <c r="F55" s="100" t="s">
        <v>244</v>
      </c>
      <c r="G55" s="100" t="s">
        <v>244</v>
      </c>
      <c r="H55" s="100" t="s">
        <v>244</v>
      </c>
      <c r="I55" s="101" t="s">
        <v>244</v>
      </c>
      <c r="J55" s="5">
        <v>34358</v>
      </c>
    </row>
    <row r="56" spans="1:10" ht="12.75" customHeight="1">
      <c r="A56" s="21" t="s">
        <v>96</v>
      </c>
      <c r="B56" s="5"/>
      <c r="C56" s="16" t="s">
        <v>249</v>
      </c>
      <c r="D56" s="75" t="s">
        <v>245</v>
      </c>
      <c r="E56" s="100" t="s">
        <v>245</v>
      </c>
      <c r="F56" s="100" t="s">
        <v>245</v>
      </c>
      <c r="G56" s="100" t="s">
        <v>245</v>
      </c>
      <c r="H56" s="100" t="s">
        <v>245</v>
      </c>
      <c r="I56" s="101" t="s">
        <v>245</v>
      </c>
      <c r="J56" s="5">
        <v>5360</v>
      </c>
    </row>
    <row r="57" spans="1:10" ht="12.75">
      <c r="A57" s="21" t="s">
        <v>97</v>
      </c>
      <c r="B57" s="5"/>
      <c r="C57" s="16" t="s">
        <v>250</v>
      </c>
      <c r="D57" s="127" t="s">
        <v>205</v>
      </c>
      <c r="E57" s="59" t="s">
        <v>205</v>
      </c>
      <c r="F57" s="59" t="s">
        <v>205</v>
      </c>
      <c r="G57" s="59" t="s">
        <v>205</v>
      </c>
      <c r="H57" s="59" t="s">
        <v>205</v>
      </c>
      <c r="I57" s="59" t="s">
        <v>205</v>
      </c>
      <c r="J57" s="5">
        <v>188</v>
      </c>
    </row>
    <row r="58" spans="1:10" ht="12.75">
      <c r="A58" s="21" t="s">
        <v>106</v>
      </c>
      <c r="B58" s="5"/>
      <c r="C58" s="16" t="s">
        <v>251</v>
      </c>
      <c r="D58" s="127" t="s">
        <v>246</v>
      </c>
      <c r="E58" s="59" t="s">
        <v>246</v>
      </c>
      <c r="F58" s="59" t="s">
        <v>246</v>
      </c>
      <c r="G58" s="59" t="s">
        <v>246</v>
      </c>
      <c r="H58" s="59" t="s">
        <v>246</v>
      </c>
      <c r="I58" s="59" t="s">
        <v>246</v>
      </c>
      <c r="J58" s="5">
        <v>1486</v>
      </c>
    </row>
    <row r="59" spans="1:10" ht="12.75">
      <c r="A59" s="21" t="s">
        <v>107</v>
      </c>
      <c r="B59" s="5"/>
      <c r="C59" s="16" t="s">
        <v>252</v>
      </c>
      <c r="D59" s="75" t="s">
        <v>247</v>
      </c>
      <c r="E59" s="76" t="s">
        <v>247</v>
      </c>
      <c r="F59" s="76" t="s">
        <v>247</v>
      </c>
      <c r="G59" s="76" t="s">
        <v>247</v>
      </c>
      <c r="H59" s="76" t="s">
        <v>247</v>
      </c>
      <c r="I59" s="77" t="s">
        <v>247</v>
      </c>
      <c r="J59" s="5">
        <v>1830</v>
      </c>
    </row>
    <row r="60" spans="1:10" ht="12.75">
      <c r="A60" s="21" t="s">
        <v>108</v>
      </c>
      <c r="B60" s="5"/>
      <c r="C60" s="5"/>
      <c r="D60" s="87" t="s">
        <v>50</v>
      </c>
      <c r="E60" s="87"/>
      <c r="F60" s="87"/>
      <c r="G60" s="87"/>
      <c r="H60" s="87"/>
      <c r="I60" s="87"/>
      <c r="J60" s="8">
        <f>SUM(J51:J59)</f>
        <v>110656</v>
      </c>
    </row>
    <row r="61" spans="1:10" ht="12.75">
      <c r="A61" s="26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9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2.75">
      <c r="A63" s="25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5" t="s">
        <v>98</v>
      </c>
      <c r="B64" s="51" t="s">
        <v>181</v>
      </c>
      <c r="C64" s="51"/>
      <c r="D64" s="51"/>
      <c r="E64" s="51"/>
      <c r="F64" s="51"/>
      <c r="G64" s="51"/>
      <c r="H64" s="51"/>
      <c r="I64" s="2"/>
      <c r="J64" s="2"/>
    </row>
    <row r="65" spans="1:10" ht="12.75">
      <c r="A65" s="25" t="s">
        <v>100</v>
      </c>
      <c r="B65" s="51" t="s">
        <v>101</v>
      </c>
      <c r="C65" s="51"/>
      <c r="D65" s="51"/>
      <c r="E65" s="51"/>
      <c r="F65" s="51"/>
      <c r="G65" s="51"/>
      <c r="H65" s="51"/>
      <c r="I65" s="2"/>
      <c r="J65" s="2"/>
    </row>
    <row r="66" spans="1:10" ht="12.75">
      <c r="A66" s="20" t="s">
        <v>102</v>
      </c>
      <c r="B66" s="51" t="s">
        <v>109</v>
      </c>
      <c r="C66" s="51"/>
      <c r="D66" s="51"/>
      <c r="E66" s="51"/>
      <c r="F66" s="51"/>
      <c r="G66" s="51"/>
      <c r="H66" s="51"/>
      <c r="I66" s="2"/>
      <c r="J66" s="2"/>
    </row>
    <row r="67" spans="1:10" ht="12.75">
      <c r="A67" s="20" t="s">
        <v>104</v>
      </c>
      <c r="B67" s="51" t="s">
        <v>105</v>
      </c>
      <c r="C67" s="51"/>
      <c r="D67" s="51"/>
      <c r="E67" s="51"/>
      <c r="F67" s="51"/>
      <c r="G67" s="51"/>
      <c r="H67" s="51"/>
      <c r="I67" s="2"/>
      <c r="J67" s="2"/>
    </row>
    <row r="71" spans="1:10" ht="12.75">
      <c r="A71" s="51" t="s">
        <v>184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3" ht="12.75">
      <c r="A72" s="84">
        <v>43913</v>
      </c>
      <c r="B72" s="84"/>
      <c r="C72" s="84"/>
    </row>
    <row r="76" ht="12.75">
      <c r="A76" s="20" t="s">
        <v>51</v>
      </c>
    </row>
    <row r="77" ht="12.75">
      <c r="A77" s="20" t="s">
        <v>55</v>
      </c>
    </row>
  </sheetData>
  <sheetProtection/>
  <mergeCells count="99">
    <mergeCell ref="I45:J45"/>
    <mergeCell ref="D51:I51"/>
    <mergeCell ref="D52:I52"/>
    <mergeCell ref="C48:E48"/>
    <mergeCell ref="B45:E45"/>
    <mergeCell ref="D55:I55"/>
    <mergeCell ref="D50:I50"/>
    <mergeCell ref="D54:I54"/>
    <mergeCell ref="F36:F45"/>
    <mergeCell ref="I41:J41"/>
    <mergeCell ref="I42:J42"/>
    <mergeCell ref="I43:J43"/>
    <mergeCell ref="I44:J44"/>
    <mergeCell ref="B65:H65"/>
    <mergeCell ref="D60:I60"/>
    <mergeCell ref="B46:J46"/>
    <mergeCell ref="B47:E47"/>
    <mergeCell ref="B49:J49"/>
    <mergeCell ref="D58:I58"/>
    <mergeCell ref="D59:I59"/>
    <mergeCell ref="I48:J48"/>
    <mergeCell ref="I47:J47"/>
    <mergeCell ref="B67:H67"/>
    <mergeCell ref="A72:C72"/>
    <mergeCell ref="D56:I56"/>
    <mergeCell ref="B66:H66"/>
    <mergeCell ref="B64:H64"/>
    <mergeCell ref="D53:I53"/>
    <mergeCell ref="D57:I57"/>
    <mergeCell ref="A71:J71"/>
    <mergeCell ref="I36:J36"/>
    <mergeCell ref="I37:J37"/>
    <mergeCell ref="I38:J38"/>
    <mergeCell ref="I39:J39"/>
    <mergeCell ref="I40:J40"/>
    <mergeCell ref="B43:E43"/>
    <mergeCell ref="B37:E37"/>
    <mergeCell ref="B39:E39"/>
    <mergeCell ref="B40:E40"/>
    <mergeCell ref="B41:E41"/>
    <mergeCell ref="B42:E42"/>
    <mergeCell ref="I31:J31"/>
    <mergeCell ref="B44:E44"/>
    <mergeCell ref="B32:G32"/>
    <mergeCell ref="I32:J32"/>
    <mergeCell ref="B34:E34"/>
    <mergeCell ref="B35:J35"/>
    <mergeCell ref="B36:E36"/>
    <mergeCell ref="A33:J33"/>
    <mergeCell ref="I34:J34"/>
    <mergeCell ref="B27:G27"/>
    <mergeCell ref="I27:J27"/>
    <mergeCell ref="B28:G28"/>
    <mergeCell ref="I28:J28"/>
    <mergeCell ref="B38:E38"/>
    <mergeCell ref="B29:G29"/>
    <mergeCell ref="I29:J29"/>
    <mergeCell ref="B30:G30"/>
    <mergeCell ref="I30:J30"/>
    <mergeCell ref="B31:G31"/>
    <mergeCell ref="B24:G24"/>
    <mergeCell ref="I24:J24"/>
    <mergeCell ref="B25:G25"/>
    <mergeCell ref="I25:J25"/>
    <mergeCell ref="B26:G26"/>
    <mergeCell ref="I26:J26"/>
    <mergeCell ref="B21:G21"/>
    <mergeCell ref="I21:J21"/>
    <mergeCell ref="B22:G22"/>
    <mergeCell ref="I22:J22"/>
    <mergeCell ref="B23:G23"/>
    <mergeCell ref="I23:J23"/>
    <mergeCell ref="B18:G18"/>
    <mergeCell ref="I18:J18"/>
    <mergeCell ref="B19:G19"/>
    <mergeCell ref="I19:J19"/>
    <mergeCell ref="B20:G20"/>
    <mergeCell ref="I20:J20"/>
    <mergeCell ref="B15:G15"/>
    <mergeCell ref="I15:J15"/>
    <mergeCell ref="B16:G16"/>
    <mergeCell ref="I16:J16"/>
    <mergeCell ref="B17:G17"/>
    <mergeCell ref="I17:J17"/>
    <mergeCell ref="B12:G12"/>
    <mergeCell ref="I12:J12"/>
    <mergeCell ref="B13:G13"/>
    <mergeCell ref="I13:J13"/>
    <mergeCell ref="B14:G14"/>
    <mergeCell ref="I14:J14"/>
    <mergeCell ref="B10:I10"/>
    <mergeCell ref="B11:G11"/>
    <mergeCell ref="I11:J11"/>
    <mergeCell ref="B1:J1"/>
    <mergeCell ref="B2:J2"/>
    <mergeCell ref="G4:J4"/>
    <mergeCell ref="G5:J5"/>
    <mergeCell ref="G6:J6"/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46">
      <selection activeCell="O54" sqref="O54"/>
    </sheetView>
  </sheetViews>
  <sheetFormatPr defaultColWidth="9.00390625" defaultRowHeight="12.75"/>
  <cols>
    <col min="1" max="1" width="4.625" style="20" customWidth="1"/>
    <col min="2" max="2" width="2.75390625" style="0" hidden="1" customWidth="1"/>
    <col min="3" max="3" width="9.875" style="0" customWidth="1"/>
    <col min="4" max="4" width="10.00390625" style="0" customWidth="1"/>
    <col min="5" max="5" width="26.00390625" style="0" customWidth="1"/>
    <col min="6" max="6" width="7.875" style="0" customWidth="1"/>
    <col min="7" max="7" width="7.75390625" style="0" customWidth="1"/>
    <col min="8" max="8" width="10.625" style="0" customWidth="1"/>
    <col min="9" max="9" width="2.00390625" style="0" customWidth="1"/>
    <col min="10" max="10" width="8.875" style="0" customWidth="1"/>
  </cols>
  <sheetData>
    <row r="1" spans="2:11" ht="18">
      <c r="B1" s="55" t="s">
        <v>2</v>
      </c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6" customHeight="1">
      <c r="A3" s="27"/>
      <c r="B3" s="28" t="s">
        <v>0</v>
      </c>
      <c r="C3" s="28"/>
      <c r="D3" s="28"/>
      <c r="E3" s="28"/>
      <c r="F3" s="28"/>
      <c r="G3" s="28"/>
      <c r="H3" s="28"/>
      <c r="I3" s="28"/>
      <c r="J3" s="28"/>
    </row>
    <row r="4" spans="7:10" ht="18" customHeight="1" hidden="1">
      <c r="G4" s="57" t="s">
        <v>4</v>
      </c>
      <c r="H4" s="57"/>
      <c r="I4" s="57"/>
      <c r="J4" s="57"/>
    </row>
    <row r="5" spans="7:10" ht="12.75" hidden="1">
      <c r="G5" s="57" t="s">
        <v>1</v>
      </c>
      <c r="H5" s="57"/>
      <c r="I5" s="57"/>
      <c r="J5" s="57"/>
    </row>
    <row r="6" spans="7:10" ht="12.75" hidden="1">
      <c r="G6" s="57" t="s">
        <v>53</v>
      </c>
      <c r="H6" s="57"/>
      <c r="I6" s="57"/>
      <c r="J6" s="57"/>
    </row>
    <row r="7" ht="12" customHeight="1"/>
    <row r="8" spans="2:10" ht="29.25" customHeight="1">
      <c r="B8" s="56" t="s">
        <v>128</v>
      </c>
      <c r="C8" s="56"/>
      <c r="D8" s="56"/>
      <c r="E8" s="56"/>
      <c r="F8" s="56"/>
      <c r="G8" s="56"/>
      <c r="H8" s="56"/>
      <c r="I8" s="56"/>
      <c r="J8" s="56"/>
    </row>
    <row r="9" ht="6.75" customHeight="1"/>
    <row r="10" spans="2:13" ht="31.5" customHeight="1">
      <c r="B10" s="61" t="s">
        <v>5</v>
      </c>
      <c r="C10" s="61"/>
      <c r="D10" s="61"/>
      <c r="E10" s="61"/>
      <c r="F10" s="61"/>
      <c r="G10" s="61"/>
      <c r="H10" s="61"/>
      <c r="I10" s="99"/>
      <c r="J10" s="4"/>
      <c r="K10" s="4"/>
      <c r="L10" s="4"/>
      <c r="M10" s="4"/>
    </row>
    <row r="11" spans="1:10" ht="32.25" customHeight="1">
      <c r="A11" s="23" t="s">
        <v>56</v>
      </c>
      <c r="B11" s="58" t="s">
        <v>6</v>
      </c>
      <c r="C11" s="58"/>
      <c r="D11" s="58"/>
      <c r="E11" s="58"/>
      <c r="F11" s="58"/>
      <c r="G11" s="58"/>
      <c r="H11" s="10" t="s">
        <v>7</v>
      </c>
      <c r="I11" s="58" t="s">
        <v>8</v>
      </c>
      <c r="J11" s="58"/>
    </row>
    <row r="12" spans="1:10" ht="12.75">
      <c r="A12" s="21" t="s">
        <v>58</v>
      </c>
      <c r="B12" s="59" t="s">
        <v>9</v>
      </c>
      <c r="C12" s="59"/>
      <c r="D12" s="59"/>
      <c r="E12" s="59"/>
      <c r="F12" s="59"/>
      <c r="G12" s="59"/>
      <c r="H12" s="6"/>
      <c r="I12" s="60">
        <v>43466</v>
      </c>
      <c r="J12" s="60"/>
    </row>
    <row r="13" spans="1:10" ht="12.75">
      <c r="A13" s="21" t="s">
        <v>59</v>
      </c>
      <c r="B13" s="59" t="s">
        <v>10</v>
      </c>
      <c r="C13" s="59"/>
      <c r="D13" s="59"/>
      <c r="E13" s="59"/>
      <c r="F13" s="59"/>
      <c r="G13" s="59"/>
      <c r="H13" s="5"/>
      <c r="I13" s="60">
        <v>43830</v>
      </c>
      <c r="J13" s="60"/>
    </row>
    <row r="14" spans="1:10" ht="12.75">
      <c r="A14" s="21" t="s">
        <v>60</v>
      </c>
      <c r="B14" s="59" t="s">
        <v>11</v>
      </c>
      <c r="C14" s="59"/>
      <c r="D14" s="59"/>
      <c r="E14" s="59"/>
      <c r="F14" s="59"/>
      <c r="G14" s="59"/>
      <c r="H14" s="5" t="s">
        <v>13</v>
      </c>
      <c r="I14" s="62">
        <v>0</v>
      </c>
      <c r="J14" s="62"/>
    </row>
    <row r="15" spans="1:10" ht="12.75">
      <c r="A15" s="21" t="s">
        <v>61</v>
      </c>
      <c r="B15" s="59" t="s">
        <v>12</v>
      </c>
      <c r="C15" s="59"/>
      <c r="D15" s="59"/>
      <c r="E15" s="59"/>
      <c r="F15" s="59"/>
      <c r="G15" s="59"/>
      <c r="H15" s="5" t="s">
        <v>13</v>
      </c>
      <c r="I15" s="62">
        <v>0</v>
      </c>
      <c r="J15" s="62"/>
    </row>
    <row r="16" spans="1:10" ht="12.75">
      <c r="A16" s="21" t="s">
        <v>62</v>
      </c>
      <c r="B16" s="59" t="s">
        <v>14</v>
      </c>
      <c r="C16" s="59"/>
      <c r="D16" s="59"/>
      <c r="E16" s="59"/>
      <c r="F16" s="59"/>
      <c r="G16" s="59"/>
      <c r="H16" s="5" t="s">
        <v>13</v>
      </c>
      <c r="I16" s="62">
        <v>71253.84</v>
      </c>
      <c r="J16" s="62"/>
    </row>
    <row r="17" spans="1:10" ht="12.75">
      <c r="A17" s="21" t="s">
        <v>63</v>
      </c>
      <c r="B17" s="59" t="s">
        <v>15</v>
      </c>
      <c r="C17" s="59"/>
      <c r="D17" s="59"/>
      <c r="E17" s="59"/>
      <c r="F17" s="59"/>
      <c r="G17" s="59"/>
      <c r="H17" s="5" t="s">
        <v>13</v>
      </c>
      <c r="I17" s="62">
        <v>119306.88</v>
      </c>
      <c r="J17" s="62"/>
    </row>
    <row r="18" spans="1:11" ht="12.75">
      <c r="A18" s="21" t="s">
        <v>65</v>
      </c>
      <c r="B18" s="59" t="s">
        <v>16</v>
      </c>
      <c r="C18" s="59"/>
      <c r="D18" s="59"/>
      <c r="E18" s="59"/>
      <c r="F18" s="59"/>
      <c r="G18" s="59"/>
      <c r="H18" s="5" t="s">
        <v>13</v>
      </c>
      <c r="I18" s="62">
        <v>66971.52</v>
      </c>
      <c r="J18" s="62"/>
      <c r="K18" s="3"/>
    </row>
    <row r="19" spans="1:10" ht="12.75">
      <c r="A19" s="21" t="s">
        <v>66</v>
      </c>
      <c r="B19" s="59" t="s">
        <v>17</v>
      </c>
      <c r="C19" s="59"/>
      <c r="D19" s="59"/>
      <c r="E19" s="59"/>
      <c r="F19" s="59"/>
      <c r="G19" s="59"/>
      <c r="H19" s="5" t="s">
        <v>13</v>
      </c>
      <c r="I19" s="62">
        <v>37255.68</v>
      </c>
      <c r="J19" s="62"/>
    </row>
    <row r="20" spans="1:10" ht="12.75">
      <c r="A20" s="21" t="s">
        <v>67</v>
      </c>
      <c r="B20" s="59" t="s">
        <v>18</v>
      </c>
      <c r="C20" s="59"/>
      <c r="D20" s="59"/>
      <c r="E20" s="59"/>
      <c r="F20" s="59"/>
      <c r="G20" s="59"/>
      <c r="H20" s="5" t="s">
        <v>13</v>
      </c>
      <c r="I20" s="62">
        <v>15079.68</v>
      </c>
      <c r="J20" s="62"/>
    </row>
    <row r="21" spans="1:10" ht="12.75">
      <c r="A21" s="21" t="s">
        <v>64</v>
      </c>
      <c r="B21" s="59" t="s">
        <v>111</v>
      </c>
      <c r="C21" s="59"/>
      <c r="D21" s="59"/>
      <c r="E21" s="59"/>
      <c r="F21" s="59"/>
      <c r="G21" s="59"/>
      <c r="H21" s="5" t="s">
        <v>13</v>
      </c>
      <c r="I21" s="62">
        <f>J63</f>
        <v>25076</v>
      </c>
      <c r="J21" s="62"/>
    </row>
    <row r="22" spans="1:10" ht="47.25" customHeight="1">
      <c r="A22" s="21" t="s">
        <v>68</v>
      </c>
      <c r="B22" s="63" t="s">
        <v>112</v>
      </c>
      <c r="C22" s="63"/>
      <c r="D22" s="63"/>
      <c r="E22" s="63"/>
      <c r="F22" s="63"/>
      <c r="G22" s="63"/>
      <c r="H22" s="13" t="s">
        <v>13</v>
      </c>
      <c r="I22" s="64">
        <f>I18+I20</f>
        <v>82051.20000000001</v>
      </c>
      <c r="J22" s="64"/>
    </row>
    <row r="23" spans="1:10" ht="12.75">
      <c r="A23" s="21" t="s">
        <v>69</v>
      </c>
      <c r="B23" s="59" t="s">
        <v>19</v>
      </c>
      <c r="C23" s="59"/>
      <c r="D23" s="59"/>
      <c r="E23" s="59"/>
      <c r="F23" s="59"/>
      <c r="G23" s="59"/>
      <c r="H23" s="5" t="s">
        <v>13</v>
      </c>
      <c r="I23" s="52">
        <v>94341.63</v>
      </c>
      <c r="J23" s="53"/>
    </row>
    <row r="24" spans="1:10" ht="12.75">
      <c r="A24" s="21" t="s">
        <v>70</v>
      </c>
      <c r="B24" s="59" t="s">
        <v>20</v>
      </c>
      <c r="C24" s="59"/>
      <c r="D24" s="59"/>
      <c r="E24" s="59"/>
      <c r="F24" s="59"/>
      <c r="G24" s="59"/>
      <c r="H24" s="5" t="s">
        <v>13</v>
      </c>
      <c r="I24" s="52">
        <v>94341.63</v>
      </c>
      <c r="J24" s="53"/>
    </row>
    <row r="25" spans="1:10" ht="12.75">
      <c r="A25" s="21" t="s">
        <v>71</v>
      </c>
      <c r="B25" s="59" t="s">
        <v>21</v>
      </c>
      <c r="C25" s="59"/>
      <c r="D25" s="59"/>
      <c r="E25" s="59"/>
      <c r="F25" s="59"/>
      <c r="G25" s="59"/>
      <c r="H25" s="5" t="s">
        <v>13</v>
      </c>
      <c r="I25" s="62">
        <v>0</v>
      </c>
      <c r="J25" s="62"/>
    </row>
    <row r="26" spans="1:10" ht="12.75">
      <c r="A26" s="21" t="s">
        <v>72</v>
      </c>
      <c r="B26" s="59" t="s">
        <v>22</v>
      </c>
      <c r="C26" s="59"/>
      <c r="D26" s="59"/>
      <c r="E26" s="59"/>
      <c r="F26" s="59"/>
      <c r="G26" s="59"/>
      <c r="H26" s="5" t="s">
        <v>13</v>
      </c>
      <c r="I26" s="62">
        <v>0</v>
      </c>
      <c r="J26" s="62"/>
    </row>
    <row r="27" spans="1:10" ht="12.75">
      <c r="A27" s="21" t="s">
        <v>73</v>
      </c>
      <c r="B27" s="59" t="s">
        <v>23</v>
      </c>
      <c r="C27" s="59"/>
      <c r="D27" s="59"/>
      <c r="E27" s="59"/>
      <c r="F27" s="59"/>
      <c r="G27" s="59"/>
      <c r="H27" s="5" t="s">
        <v>13</v>
      </c>
      <c r="I27" s="62">
        <v>0</v>
      </c>
      <c r="J27" s="62"/>
    </row>
    <row r="28" spans="1:10" ht="12.75">
      <c r="A28" s="21" t="s">
        <v>74</v>
      </c>
      <c r="B28" s="59" t="s">
        <v>24</v>
      </c>
      <c r="C28" s="59"/>
      <c r="D28" s="59"/>
      <c r="E28" s="59"/>
      <c r="F28" s="59"/>
      <c r="G28" s="59"/>
      <c r="H28" s="5" t="s">
        <v>13</v>
      </c>
      <c r="I28" s="62">
        <v>0</v>
      </c>
      <c r="J28" s="62"/>
    </row>
    <row r="29" spans="1:10" ht="12.75">
      <c r="A29" s="21" t="s">
        <v>75</v>
      </c>
      <c r="B29" s="59" t="s">
        <v>25</v>
      </c>
      <c r="C29" s="59"/>
      <c r="D29" s="59"/>
      <c r="E29" s="59"/>
      <c r="F29" s="59"/>
      <c r="G29" s="59"/>
      <c r="H29" s="5" t="s">
        <v>13</v>
      </c>
      <c r="I29" s="62">
        <v>0</v>
      </c>
      <c r="J29" s="62"/>
    </row>
    <row r="30" spans="1:10" ht="12.75">
      <c r="A30" s="21" t="s">
        <v>76</v>
      </c>
      <c r="B30" s="59" t="s">
        <v>26</v>
      </c>
      <c r="C30" s="59"/>
      <c r="D30" s="59"/>
      <c r="E30" s="59"/>
      <c r="F30" s="59"/>
      <c r="G30" s="59"/>
      <c r="H30" s="5" t="s">
        <v>13</v>
      </c>
      <c r="I30" s="62">
        <v>0</v>
      </c>
      <c r="J30" s="62"/>
    </row>
    <row r="31" spans="1:10" ht="12.75">
      <c r="A31" s="21" t="s">
        <v>77</v>
      </c>
      <c r="B31" s="59" t="s">
        <v>27</v>
      </c>
      <c r="C31" s="59"/>
      <c r="D31" s="59"/>
      <c r="E31" s="59"/>
      <c r="F31" s="59"/>
      <c r="G31" s="59"/>
      <c r="H31" s="5" t="s">
        <v>13</v>
      </c>
      <c r="I31" s="62">
        <v>0</v>
      </c>
      <c r="J31" s="62"/>
    </row>
    <row r="32" spans="1:10" ht="12.75">
      <c r="A32" s="21" t="s">
        <v>78</v>
      </c>
      <c r="B32" s="59" t="s">
        <v>113</v>
      </c>
      <c r="C32" s="59"/>
      <c r="D32" s="59"/>
      <c r="E32" s="59"/>
      <c r="F32" s="59"/>
      <c r="G32" s="59"/>
      <c r="H32" s="5" t="s">
        <v>13</v>
      </c>
      <c r="I32" s="62">
        <f>I16+I21+I22-I23</f>
        <v>84039.41</v>
      </c>
      <c r="J32" s="62"/>
    </row>
    <row r="33" spans="1:10" ht="21" customHeight="1">
      <c r="A33" s="85" t="s">
        <v>93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3" ht="44.25" customHeight="1">
      <c r="A34" s="23" t="s">
        <v>56</v>
      </c>
      <c r="B34" s="58" t="s">
        <v>29</v>
      </c>
      <c r="C34" s="58"/>
      <c r="D34" s="58"/>
      <c r="E34" s="58"/>
      <c r="F34" s="9" t="s">
        <v>30</v>
      </c>
      <c r="G34" s="9" t="s">
        <v>31</v>
      </c>
      <c r="H34" s="7" t="s">
        <v>32</v>
      </c>
      <c r="I34" s="68" t="s">
        <v>33</v>
      </c>
      <c r="J34" s="69"/>
      <c r="K34" s="2"/>
      <c r="L34" s="2"/>
      <c r="M34" s="2"/>
    </row>
    <row r="35" spans="1:10" ht="15" customHeight="1">
      <c r="A35" s="21"/>
      <c r="B35" s="65" t="s">
        <v>34</v>
      </c>
      <c r="C35" s="66"/>
      <c r="D35" s="66"/>
      <c r="E35" s="66"/>
      <c r="F35" s="66"/>
      <c r="G35" s="66"/>
      <c r="H35" s="66"/>
      <c r="I35" s="66"/>
      <c r="J35" s="67"/>
    </row>
    <row r="36" spans="1:10" ht="36" customHeight="1">
      <c r="A36" s="21" t="s">
        <v>79</v>
      </c>
      <c r="B36" s="63" t="s">
        <v>35</v>
      </c>
      <c r="C36" s="63"/>
      <c r="D36" s="63"/>
      <c r="E36" s="63"/>
      <c r="F36" s="80">
        <v>739.2</v>
      </c>
      <c r="G36" s="5">
        <v>5.84</v>
      </c>
      <c r="H36" s="5">
        <f>F36*G36*12</f>
        <v>51803.136</v>
      </c>
      <c r="I36" s="52"/>
      <c r="J36" s="53"/>
    </row>
    <row r="37" spans="1:10" ht="12.75">
      <c r="A37" s="21" t="s">
        <v>80</v>
      </c>
      <c r="B37" s="59" t="s">
        <v>124</v>
      </c>
      <c r="C37" s="59"/>
      <c r="D37" s="59"/>
      <c r="E37" s="59"/>
      <c r="F37" s="81"/>
      <c r="G37" s="11">
        <v>1.2</v>
      </c>
      <c r="H37" s="5">
        <f>F36*G37*12</f>
        <v>10644.480000000001</v>
      </c>
      <c r="I37" s="52"/>
      <c r="J37" s="53"/>
    </row>
    <row r="38" spans="1:10" ht="12.75">
      <c r="A38" s="21" t="s">
        <v>81</v>
      </c>
      <c r="B38" s="59" t="s">
        <v>37</v>
      </c>
      <c r="C38" s="59"/>
      <c r="D38" s="59"/>
      <c r="E38" s="59"/>
      <c r="F38" s="81"/>
      <c r="G38" s="11">
        <v>1.6</v>
      </c>
      <c r="H38" s="5">
        <f>F36*G38*12</f>
        <v>14192.64</v>
      </c>
      <c r="I38" s="52"/>
      <c r="J38" s="53"/>
    </row>
    <row r="39" spans="1:10" ht="12.75">
      <c r="A39" s="21" t="s">
        <v>82</v>
      </c>
      <c r="B39" s="59" t="s">
        <v>38</v>
      </c>
      <c r="C39" s="59"/>
      <c r="D39" s="59"/>
      <c r="E39" s="59"/>
      <c r="F39" s="81"/>
      <c r="G39" s="11">
        <v>1.1</v>
      </c>
      <c r="H39" s="5">
        <f>F36*G39*12</f>
        <v>9757.440000000002</v>
      </c>
      <c r="I39" s="52"/>
      <c r="J39" s="53"/>
    </row>
    <row r="40" spans="1:10" ht="12.75">
      <c r="A40" s="21" t="s">
        <v>83</v>
      </c>
      <c r="B40" s="59" t="s">
        <v>39</v>
      </c>
      <c r="C40" s="59"/>
      <c r="D40" s="59"/>
      <c r="E40" s="59"/>
      <c r="F40" s="81"/>
      <c r="G40" s="11">
        <v>1.4</v>
      </c>
      <c r="H40" s="5">
        <f>F36*G40*12</f>
        <v>12418.560000000001</v>
      </c>
      <c r="I40" s="52"/>
      <c r="J40" s="53"/>
    </row>
    <row r="41" spans="1:10" ht="24" customHeight="1">
      <c r="A41" s="21" t="s">
        <v>84</v>
      </c>
      <c r="B41" s="63" t="s">
        <v>40</v>
      </c>
      <c r="C41" s="63"/>
      <c r="D41" s="63"/>
      <c r="E41" s="63"/>
      <c r="F41" s="81"/>
      <c r="G41" s="11">
        <v>0.02</v>
      </c>
      <c r="H41" s="5">
        <f>F36*G41*12</f>
        <v>177.40800000000002</v>
      </c>
      <c r="I41" s="52"/>
      <c r="J41" s="53"/>
    </row>
    <row r="42" spans="1:10" ht="12.75">
      <c r="A42" s="21" t="s">
        <v>85</v>
      </c>
      <c r="B42" s="59" t="s">
        <v>41</v>
      </c>
      <c r="C42" s="59"/>
      <c r="D42" s="59"/>
      <c r="E42" s="59"/>
      <c r="F42" s="81"/>
      <c r="G42" s="11">
        <v>0.52</v>
      </c>
      <c r="H42" s="5">
        <f>F36*G42*12</f>
        <v>4612.608</v>
      </c>
      <c r="I42" s="52"/>
      <c r="J42" s="53"/>
    </row>
    <row r="43" spans="1:10" ht="12.75">
      <c r="A43" s="21" t="s">
        <v>86</v>
      </c>
      <c r="B43" s="59" t="s">
        <v>42</v>
      </c>
      <c r="C43" s="59"/>
      <c r="D43" s="59"/>
      <c r="E43" s="59"/>
      <c r="F43" s="81"/>
      <c r="G43" s="5">
        <v>0.41</v>
      </c>
      <c r="H43" s="5">
        <f>F36*G43*12</f>
        <v>3636.864</v>
      </c>
      <c r="I43" s="52"/>
      <c r="J43" s="53"/>
    </row>
    <row r="44" spans="1:10" ht="12.75">
      <c r="A44" s="21" t="s">
        <v>87</v>
      </c>
      <c r="B44" s="59" t="s">
        <v>43</v>
      </c>
      <c r="C44" s="59"/>
      <c r="D44" s="59"/>
      <c r="E44" s="59"/>
      <c r="F44" s="81"/>
      <c r="G44" s="5">
        <v>1.3</v>
      </c>
      <c r="H44" s="5">
        <f>F36*G44*12</f>
        <v>11531.52</v>
      </c>
      <c r="I44" s="52"/>
      <c r="J44" s="53"/>
    </row>
    <row r="45" spans="1:10" ht="12.75">
      <c r="A45" s="21" t="s">
        <v>88</v>
      </c>
      <c r="B45" s="59" t="s">
        <v>44</v>
      </c>
      <c r="C45" s="59"/>
      <c r="D45" s="59"/>
      <c r="E45" s="59"/>
      <c r="F45" s="82"/>
      <c r="G45" s="5">
        <v>1.7</v>
      </c>
      <c r="H45" s="5">
        <f>F36*G45*12</f>
        <v>15079.68</v>
      </c>
      <c r="I45" s="52"/>
      <c r="J45" s="53"/>
    </row>
    <row r="46" spans="1:10" ht="19.5" customHeight="1">
      <c r="A46" s="26"/>
      <c r="B46" s="65" t="s">
        <v>45</v>
      </c>
      <c r="C46" s="66"/>
      <c r="D46" s="66"/>
      <c r="E46" s="66"/>
      <c r="F46" s="66"/>
      <c r="G46" s="66"/>
      <c r="H46" s="66"/>
      <c r="I46" s="66"/>
      <c r="J46" s="67"/>
    </row>
    <row r="47" spans="1:10" ht="23.25" customHeight="1">
      <c r="A47" s="21" t="s">
        <v>89</v>
      </c>
      <c r="B47" s="63" t="s">
        <v>46</v>
      </c>
      <c r="C47" s="63"/>
      <c r="D47" s="63"/>
      <c r="E47" s="63"/>
      <c r="F47" s="19">
        <v>739.2</v>
      </c>
      <c r="G47" s="5">
        <v>4.2</v>
      </c>
      <c r="H47" s="5">
        <f>F47*G47*12</f>
        <v>37255.68000000001</v>
      </c>
      <c r="I47" s="52"/>
      <c r="J47" s="53"/>
    </row>
    <row r="48" spans="1:10" ht="14.25" customHeight="1">
      <c r="A48" s="21" t="s">
        <v>90</v>
      </c>
      <c r="B48" s="5" t="s">
        <v>47</v>
      </c>
      <c r="C48" s="86" t="s">
        <v>110</v>
      </c>
      <c r="D48" s="76"/>
      <c r="E48" s="77"/>
      <c r="F48" s="8"/>
      <c r="G48" s="12">
        <f>G36+G43+G44+G45+G47</f>
        <v>13.45</v>
      </c>
      <c r="H48" s="8">
        <f>H36+H43+H44+H45+H47</f>
        <v>119306.88000000002</v>
      </c>
      <c r="I48" s="52">
        <v>94341.63</v>
      </c>
      <c r="J48" s="53"/>
    </row>
    <row r="49" spans="1:10" ht="27.75" customHeight="1">
      <c r="A49" s="25"/>
      <c r="B49" s="79" t="s">
        <v>126</v>
      </c>
      <c r="C49" s="79"/>
      <c r="D49" s="79"/>
      <c r="E49" s="79"/>
      <c r="F49" s="79"/>
      <c r="G49" s="79"/>
      <c r="H49" s="79"/>
      <c r="I49" s="79"/>
      <c r="J49" s="79"/>
    </row>
    <row r="50" spans="1:10" ht="31.5" customHeight="1">
      <c r="A50" s="23" t="s">
        <v>56</v>
      </c>
      <c r="B50" s="10"/>
      <c r="C50" s="10" t="s">
        <v>52</v>
      </c>
      <c r="D50" s="58" t="s">
        <v>48</v>
      </c>
      <c r="E50" s="58"/>
      <c r="F50" s="58"/>
      <c r="G50" s="58"/>
      <c r="H50" s="58"/>
      <c r="I50" s="58"/>
      <c r="J50" s="9" t="s">
        <v>49</v>
      </c>
    </row>
    <row r="51" spans="1:10" ht="13.5" customHeight="1">
      <c r="A51" s="21" t="s">
        <v>91</v>
      </c>
      <c r="B51" s="10"/>
      <c r="C51" s="10" t="s">
        <v>227</v>
      </c>
      <c r="D51" s="144" t="s">
        <v>220</v>
      </c>
      <c r="E51" s="145" t="s">
        <v>220</v>
      </c>
      <c r="F51" s="145" t="s">
        <v>220</v>
      </c>
      <c r="G51" s="145" t="s">
        <v>220</v>
      </c>
      <c r="H51" s="145" t="s">
        <v>220</v>
      </c>
      <c r="I51" s="146" t="s">
        <v>220</v>
      </c>
      <c r="J51" s="18">
        <v>2937</v>
      </c>
    </row>
    <row r="52" spans="1:10" ht="14.25" customHeight="1">
      <c r="A52" s="21" t="s">
        <v>92</v>
      </c>
      <c r="B52" s="5"/>
      <c r="C52" s="16" t="s">
        <v>223</v>
      </c>
      <c r="D52" s="72" t="s">
        <v>219</v>
      </c>
      <c r="E52" s="102" t="s">
        <v>219</v>
      </c>
      <c r="F52" s="102" t="s">
        <v>219</v>
      </c>
      <c r="G52" s="102" t="s">
        <v>219</v>
      </c>
      <c r="H52" s="102" t="s">
        <v>219</v>
      </c>
      <c r="I52" s="103" t="s">
        <v>219</v>
      </c>
      <c r="J52" s="18">
        <v>1670</v>
      </c>
    </row>
    <row r="53" spans="1:10" ht="13.5" customHeight="1">
      <c r="A53" s="21" t="s">
        <v>94</v>
      </c>
      <c r="B53" s="5"/>
      <c r="C53" s="16" t="s">
        <v>224</v>
      </c>
      <c r="D53" s="72" t="s">
        <v>221</v>
      </c>
      <c r="E53" s="102" t="s">
        <v>221</v>
      </c>
      <c r="F53" s="102" t="s">
        <v>221</v>
      </c>
      <c r="G53" s="102" t="s">
        <v>221</v>
      </c>
      <c r="H53" s="102" t="s">
        <v>221</v>
      </c>
      <c r="I53" s="103" t="s">
        <v>221</v>
      </c>
      <c r="J53" s="18">
        <v>8787</v>
      </c>
    </row>
    <row r="54" spans="1:10" ht="12.75">
      <c r="A54" s="21" t="s">
        <v>95</v>
      </c>
      <c r="B54" s="5"/>
      <c r="C54" s="16" t="s">
        <v>225</v>
      </c>
      <c r="D54" s="75" t="s">
        <v>222</v>
      </c>
      <c r="E54" s="100" t="s">
        <v>222</v>
      </c>
      <c r="F54" s="100" t="s">
        <v>222</v>
      </c>
      <c r="G54" s="100" t="s">
        <v>222</v>
      </c>
      <c r="H54" s="100" t="s">
        <v>222</v>
      </c>
      <c r="I54" s="101" t="s">
        <v>222</v>
      </c>
      <c r="J54" s="18">
        <v>2264</v>
      </c>
    </row>
    <row r="55" spans="1:10" ht="12.75">
      <c r="A55" s="21" t="s">
        <v>96</v>
      </c>
      <c r="B55" s="5"/>
      <c r="C55" s="5" t="s">
        <v>226</v>
      </c>
      <c r="D55" s="86" t="s">
        <v>160</v>
      </c>
      <c r="E55" s="76" t="s">
        <v>160</v>
      </c>
      <c r="F55" s="76" t="s">
        <v>160</v>
      </c>
      <c r="G55" s="76" t="s">
        <v>160</v>
      </c>
      <c r="H55" s="76" t="s">
        <v>160</v>
      </c>
      <c r="I55" s="77" t="s">
        <v>160</v>
      </c>
      <c r="J55" s="5">
        <v>9418</v>
      </c>
    </row>
    <row r="56" spans="1:10" ht="12.75" hidden="1">
      <c r="A56" s="21"/>
      <c r="B56" s="5"/>
      <c r="C56" s="5"/>
      <c r="D56" s="83"/>
      <c r="E56" s="83"/>
      <c r="F56" s="83"/>
      <c r="G56" s="83"/>
      <c r="H56" s="83"/>
      <c r="I56" s="83"/>
      <c r="J56" s="8"/>
    </row>
    <row r="57" spans="1:10" ht="12.75" hidden="1">
      <c r="A57" s="21"/>
      <c r="B57" s="5"/>
      <c r="C57" s="5"/>
      <c r="D57" s="83"/>
      <c r="E57" s="83"/>
      <c r="F57" s="83"/>
      <c r="G57" s="83"/>
      <c r="H57" s="83"/>
      <c r="I57" s="83"/>
      <c r="J57" s="8"/>
    </row>
    <row r="58" spans="1:10" ht="12.75" hidden="1">
      <c r="A58" s="21"/>
      <c r="B58" s="5"/>
      <c r="C58" s="5"/>
      <c r="D58" s="83"/>
      <c r="E58" s="83"/>
      <c r="F58" s="83"/>
      <c r="G58" s="83"/>
      <c r="H58" s="83"/>
      <c r="I58" s="83"/>
      <c r="J58" s="8"/>
    </row>
    <row r="59" spans="1:10" ht="12.75" hidden="1">
      <c r="A59" s="21"/>
      <c r="B59" s="5"/>
      <c r="C59" s="5"/>
      <c r="D59" s="59"/>
      <c r="E59" s="59"/>
      <c r="F59" s="59"/>
      <c r="G59" s="59"/>
      <c r="H59" s="59"/>
      <c r="I59" s="59"/>
      <c r="J59" s="5"/>
    </row>
    <row r="60" spans="1:10" ht="12.75" hidden="1">
      <c r="A60" s="21"/>
      <c r="B60" s="5"/>
      <c r="C60" s="5"/>
      <c r="D60" s="83"/>
      <c r="E60" s="83"/>
      <c r="F60" s="83"/>
      <c r="G60" s="83"/>
      <c r="H60" s="83"/>
      <c r="I60" s="83"/>
      <c r="J60" s="8"/>
    </row>
    <row r="61" spans="1:10" ht="12.75" hidden="1">
      <c r="A61" s="21"/>
      <c r="B61" s="5"/>
      <c r="C61" s="5"/>
      <c r="D61" s="70"/>
      <c r="E61" s="78"/>
      <c r="F61" s="78"/>
      <c r="G61" s="78"/>
      <c r="H61" s="78"/>
      <c r="I61" s="71"/>
      <c r="J61" s="8"/>
    </row>
    <row r="62" spans="1:10" ht="12.75" hidden="1">
      <c r="A62" s="21" t="s">
        <v>96</v>
      </c>
      <c r="B62" s="5"/>
      <c r="C62" s="5"/>
      <c r="D62" s="70"/>
      <c r="E62" s="78"/>
      <c r="F62" s="78"/>
      <c r="G62" s="78"/>
      <c r="H62" s="78"/>
      <c r="I62" s="71"/>
      <c r="J62" s="8"/>
    </row>
    <row r="63" spans="1:10" ht="20.25" customHeight="1">
      <c r="A63" s="11">
        <v>25</v>
      </c>
      <c r="B63" s="5"/>
      <c r="C63" s="5"/>
      <c r="D63" s="87" t="s">
        <v>50</v>
      </c>
      <c r="E63" s="87"/>
      <c r="F63" s="87"/>
      <c r="G63" s="87"/>
      <c r="H63" s="87"/>
      <c r="I63" s="87"/>
      <c r="J63" s="8">
        <f>SUM(J51:J62)</f>
        <v>25076</v>
      </c>
    </row>
    <row r="64" spans="1:10" ht="12.75">
      <c r="A64" s="26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9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25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5" t="s">
        <v>98</v>
      </c>
      <c r="B67" s="51" t="s">
        <v>116</v>
      </c>
      <c r="C67" s="51"/>
      <c r="D67" s="51"/>
      <c r="E67" s="51"/>
      <c r="F67" s="51"/>
      <c r="G67" s="51"/>
      <c r="H67" s="51"/>
      <c r="I67" s="2"/>
      <c r="J67" s="2"/>
    </row>
    <row r="68" spans="1:10" ht="12.75">
      <c r="A68" s="25" t="s">
        <v>100</v>
      </c>
      <c r="B68" s="51" t="s">
        <v>101</v>
      </c>
      <c r="C68" s="51"/>
      <c r="D68" s="51"/>
      <c r="E68" s="51"/>
      <c r="F68" s="51"/>
      <c r="G68" s="51"/>
      <c r="H68" s="51"/>
      <c r="I68" s="2"/>
      <c r="J68" s="2"/>
    </row>
    <row r="69" spans="1:10" ht="12.75">
      <c r="A69" s="20" t="s">
        <v>102</v>
      </c>
      <c r="B69" s="51" t="s">
        <v>109</v>
      </c>
      <c r="C69" s="51"/>
      <c r="D69" s="51"/>
      <c r="E69" s="51"/>
      <c r="F69" s="51"/>
      <c r="G69" s="51"/>
      <c r="H69" s="51"/>
      <c r="I69" s="2"/>
      <c r="J69" s="2"/>
    </row>
    <row r="70" spans="1:10" ht="12.75">
      <c r="A70" s="20" t="s">
        <v>104</v>
      </c>
      <c r="B70" s="51" t="s">
        <v>105</v>
      </c>
      <c r="C70" s="51"/>
      <c r="D70" s="51"/>
      <c r="E70" s="51"/>
      <c r="F70" s="51"/>
      <c r="G70" s="51"/>
      <c r="H70" s="51"/>
      <c r="I70" s="2"/>
      <c r="J70" s="2"/>
    </row>
    <row r="74" spans="1:10" ht="12.75">
      <c r="A74" s="51" t="s">
        <v>184</v>
      </c>
      <c r="B74" s="51"/>
      <c r="C74" s="51"/>
      <c r="D74" s="51"/>
      <c r="E74" s="51"/>
      <c r="F74" s="51"/>
      <c r="G74" s="51"/>
      <c r="H74" s="51"/>
      <c r="I74" s="51"/>
      <c r="J74" s="51"/>
    </row>
    <row r="75" spans="1:3" ht="12.75">
      <c r="A75" s="84">
        <v>43913</v>
      </c>
      <c r="B75" s="84"/>
      <c r="C75" s="84"/>
    </row>
    <row r="79" ht="12.75">
      <c r="A79" s="20" t="s">
        <v>51</v>
      </c>
    </row>
    <row r="80" ht="12.75">
      <c r="A80" s="20" t="s">
        <v>55</v>
      </c>
    </row>
  </sheetData>
  <sheetProtection/>
  <mergeCells count="102">
    <mergeCell ref="D54:I54"/>
    <mergeCell ref="B69:H69"/>
    <mergeCell ref="B70:H70"/>
    <mergeCell ref="A75:C75"/>
    <mergeCell ref="B68:H68"/>
    <mergeCell ref="D59:I59"/>
    <mergeCell ref="D61:I61"/>
    <mergeCell ref="D62:I62"/>
    <mergeCell ref="D63:I63"/>
    <mergeCell ref="A74:J74"/>
    <mergeCell ref="I38:J38"/>
    <mergeCell ref="I39:J39"/>
    <mergeCell ref="I40:J40"/>
    <mergeCell ref="B67:H67"/>
    <mergeCell ref="D55:I55"/>
    <mergeCell ref="D56:I56"/>
    <mergeCell ref="D57:I57"/>
    <mergeCell ref="D58:I58"/>
    <mergeCell ref="D60:I60"/>
    <mergeCell ref="D53:I53"/>
    <mergeCell ref="D52:I52"/>
    <mergeCell ref="B43:E43"/>
    <mergeCell ref="B44:E44"/>
    <mergeCell ref="B45:E45"/>
    <mergeCell ref="B46:J46"/>
    <mergeCell ref="B47:E47"/>
    <mergeCell ref="B49:J49"/>
    <mergeCell ref="I43:J43"/>
    <mergeCell ref="D50:I50"/>
    <mergeCell ref="I47:J47"/>
    <mergeCell ref="I48:J48"/>
    <mergeCell ref="B37:E37"/>
    <mergeCell ref="B38:E38"/>
    <mergeCell ref="B39:E39"/>
    <mergeCell ref="B40:E40"/>
    <mergeCell ref="B41:E41"/>
    <mergeCell ref="B42:E42"/>
    <mergeCell ref="I41:J41"/>
    <mergeCell ref="C48:E48"/>
    <mergeCell ref="I42:J42"/>
    <mergeCell ref="B34:E34"/>
    <mergeCell ref="B35:J35"/>
    <mergeCell ref="B36:E36"/>
    <mergeCell ref="I34:J34"/>
    <mergeCell ref="A33:J33"/>
    <mergeCell ref="F36:F45"/>
    <mergeCell ref="I44:J44"/>
    <mergeCell ref="I45:J45"/>
    <mergeCell ref="I36:J36"/>
    <mergeCell ref="I37:J37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4:G24"/>
    <mergeCell ref="I24:J24"/>
    <mergeCell ref="B25:G25"/>
    <mergeCell ref="I25:J25"/>
    <mergeCell ref="B26:G26"/>
    <mergeCell ref="I26:J26"/>
    <mergeCell ref="B21:G21"/>
    <mergeCell ref="I21:J21"/>
    <mergeCell ref="B22:G22"/>
    <mergeCell ref="I22:J22"/>
    <mergeCell ref="B23:G23"/>
    <mergeCell ref="I23:J23"/>
    <mergeCell ref="B18:G18"/>
    <mergeCell ref="I18:J18"/>
    <mergeCell ref="B19:G19"/>
    <mergeCell ref="I19:J19"/>
    <mergeCell ref="B20:G20"/>
    <mergeCell ref="I20:J20"/>
    <mergeCell ref="B15:G15"/>
    <mergeCell ref="I15:J15"/>
    <mergeCell ref="B16:G16"/>
    <mergeCell ref="I16:J16"/>
    <mergeCell ref="B17:G17"/>
    <mergeCell ref="I17:J17"/>
    <mergeCell ref="B12:G12"/>
    <mergeCell ref="I12:J12"/>
    <mergeCell ref="B13:G13"/>
    <mergeCell ref="I13:J13"/>
    <mergeCell ref="B14:G14"/>
    <mergeCell ref="I14:J14"/>
    <mergeCell ref="D51:I51"/>
    <mergeCell ref="B1:J1"/>
    <mergeCell ref="B2:J2"/>
    <mergeCell ref="G4:J4"/>
    <mergeCell ref="G5:J5"/>
    <mergeCell ref="G6:J6"/>
    <mergeCell ref="B8:J8"/>
    <mergeCell ref="B10:I10"/>
    <mergeCell ref="B11:G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3">
      <selection activeCell="M37" sqref="M37"/>
    </sheetView>
  </sheetViews>
  <sheetFormatPr defaultColWidth="9.00390625" defaultRowHeight="12.75"/>
  <cols>
    <col min="1" max="1" width="4.125" style="20" customWidth="1"/>
    <col min="2" max="2" width="2.75390625" style="0" hidden="1" customWidth="1"/>
    <col min="3" max="3" width="9.75390625" style="0" customWidth="1"/>
    <col min="4" max="4" width="10.00390625" style="0" customWidth="1"/>
    <col min="5" max="5" width="20.375" style="0" customWidth="1"/>
    <col min="6" max="6" width="7.875" style="0" customWidth="1"/>
    <col min="7" max="7" width="7.125" style="0" customWidth="1"/>
    <col min="8" max="8" width="10.375" style="0" customWidth="1"/>
    <col min="9" max="9" width="7.375" style="0" customWidth="1"/>
    <col min="10" max="10" width="10.00390625" style="0" customWidth="1"/>
    <col min="13" max="13" width="10.125" style="0" bestFit="1" customWidth="1"/>
  </cols>
  <sheetData>
    <row r="1" spans="2:11" ht="18">
      <c r="B1" s="55" t="s">
        <v>2</v>
      </c>
      <c r="C1" s="55"/>
      <c r="D1" s="55"/>
      <c r="E1" s="55"/>
      <c r="F1" s="55"/>
      <c r="G1" s="55"/>
      <c r="H1" s="55"/>
      <c r="I1" s="55"/>
      <c r="J1" s="55"/>
      <c r="K1" s="1"/>
    </row>
    <row r="2" spans="2:11" ht="12.7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1"/>
    </row>
    <row r="3" spans="1:10" ht="6.75" customHeight="1">
      <c r="A3" s="27"/>
      <c r="B3" s="28" t="s">
        <v>0</v>
      </c>
      <c r="C3" s="28"/>
      <c r="D3" s="28"/>
      <c r="E3" s="28"/>
      <c r="F3" s="28"/>
      <c r="G3" s="28"/>
      <c r="H3" s="28"/>
      <c r="I3" s="28"/>
      <c r="J3" s="28"/>
    </row>
    <row r="4" spans="7:10" ht="18" customHeight="1" hidden="1">
      <c r="G4" s="57" t="s">
        <v>4</v>
      </c>
      <c r="H4" s="57"/>
      <c r="I4" s="57"/>
      <c r="J4" s="57"/>
    </row>
    <row r="5" spans="7:10" ht="12.75" hidden="1">
      <c r="G5" s="57" t="s">
        <v>1</v>
      </c>
      <c r="H5" s="57"/>
      <c r="I5" s="57"/>
      <c r="J5" s="57"/>
    </row>
    <row r="6" spans="7:10" ht="12.75" hidden="1">
      <c r="G6" s="57" t="s">
        <v>53</v>
      </c>
      <c r="H6" s="57"/>
      <c r="I6" s="57"/>
      <c r="J6" s="57"/>
    </row>
    <row r="7" ht="10.5" customHeight="1"/>
    <row r="8" spans="2:10" ht="28.5" customHeight="1">
      <c r="B8" s="56" t="s">
        <v>129</v>
      </c>
      <c r="C8" s="56"/>
      <c r="D8" s="56"/>
      <c r="E8" s="56"/>
      <c r="F8" s="56"/>
      <c r="G8" s="56"/>
      <c r="H8" s="56"/>
      <c r="I8" s="56"/>
      <c r="J8" s="56"/>
    </row>
    <row r="9" ht="13.5" customHeight="1"/>
    <row r="10" spans="2:13" ht="32.25" customHeight="1">
      <c r="B10" s="61" t="s">
        <v>5</v>
      </c>
      <c r="C10" s="61"/>
      <c r="D10" s="61"/>
      <c r="E10" s="61"/>
      <c r="F10" s="61"/>
      <c r="G10" s="61"/>
      <c r="H10" s="61"/>
      <c r="I10" s="99"/>
      <c r="J10" s="4"/>
      <c r="K10" s="4"/>
      <c r="L10" s="4"/>
      <c r="M10" s="4"/>
    </row>
    <row r="11" spans="1:10" ht="35.25" customHeight="1">
      <c r="A11" s="23" t="s">
        <v>56</v>
      </c>
      <c r="B11" s="58" t="s">
        <v>6</v>
      </c>
      <c r="C11" s="58"/>
      <c r="D11" s="58"/>
      <c r="E11" s="58"/>
      <c r="F11" s="58"/>
      <c r="G11" s="58"/>
      <c r="H11" s="14" t="s">
        <v>7</v>
      </c>
      <c r="I11" s="58" t="s">
        <v>8</v>
      </c>
      <c r="J11" s="58"/>
    </row>
    <row r="12" spans="1:10" ht="12.75">
      <c r="A12" s="21" t="s">
        <v>58</v>
      </c>
      <c r="B12" s="59" t="s">
        <v>9</v>
      </c>
      <c r="C12" s="59"/>
      <c r="D12" s="59"/>
      <c r="E12" s="59"/>
      <c r="F12" s="59"/>
      <c r="G12" s="59"/>
      <c r="H12" s="6"/>
      <c r="I12" s="60">
        <v>43466</v>
      </c>
      <c r="J12" s="60"/>
    </row>
    <row r="13" spans="1:10" ht="12.75">
      <c r="A13" s="21" t="s">
        <v>59</v>
      </c>
      <c r="B13" s="59" t="s">
        <v>10</v>
      </c>
      <c r="C13" s="59"/>
      <c r="D13" s="59"/>
      <c r="E13" s="59"/>
      <c r="F13" s="59"/>
      <c r="G13" s="59"/>
      <c r="H13" s="6"/>
      <c r="I13" s="60">
        <v>43830</v>
      </c>
      <c r="J13" s="60"/>
    </row>
    <row r="14" spans="1:10" ht="12.75">
      <c r="A14" s="21" t="s">
        <v>60</v>
      </c>
      <c r="B14" s="59" t="s">
        <v>11</v>
      </c>
      <c r="C14" s="59"/>
      <c r="D14" s="59"/>
      <c r="E14" s="59"/>
      <c r="F14" s="59"/>
      <c r="G14" s="59"/>
      <c r="H14" s="5" t="s">
        <v>13</v>
      </c>
      <c r="I14" s="62">
        <v>0</v>
      </c>
      <c r="J14" s="62"/>
    </row>
    <row r="15" spans="1:10" ht="12.75">
      <c r="A15" s="21" t="s">
        <v>61</v>
      </c>
      <c r="B15" s="59" t="s">
        <v>12</v>
      </c>
      <c r="C15" s="59"/>
      <c r="D15" s="59"/>
      <c r="E15" s="59"/>
      <c r="F15" s="59"/>
      <c r="G15" s="59"/>
      <c r="H15" s="5" t="s">
        <v>13</v>
      </c>
      <c r="I15" s="62">
        <v>0</v>
      </c>
      <c r="J15" s="62"/>
    </row>
    <row r="16" spans="1:10" ht="12.75">
      <c r="A16" s="21" t="s">
        <v>62</v>
      </c>
      <c r="B16" s="59" t="s">
        <v>14</v>
      </c>
      <c r="C16" s="59"/>
      <c r="D16" s="59"/>
      <c r="E16" s="59"/>
      <c r="F16" s="59"/>
      <c r="G16" s="59"/>
      <c r="H16" s="5" t="s">
        <v>13</v>
      </c>
      <c r="I16" s="62">
        <v>51402.71</v>
      </c>
      <c r="J16" s="62"/>
    </row>
    <row r="17" spans="1:10" ht="12.75">
      <c r="A17" s="21" t="s">
        <v>63</v>
      </c>
      <c r="B17" s="59" t="s">
        <v>15</v>
      </c>
      <c r="C17" s="59"/>
      <c r="D17" s="59"/>
      <c r="E17" s="59"/>
      <c r="F17" s="59"/>
      <c r="G17" s="59"/>
      <c r="H17" s="5" t="s">
        <v>13</v>
      </c>
      <c r="I17" s="104">
        <f>F50</f>
        <v>203597.82</v>
      </c>
      <c r="J17" s="62"/>
    </row>
    <row r="18" spans="1:11" ht="12.75">
      <c r="A18" s="21" t="s">
        <v>65</v>
      </c>
      <c r="B18" s="59" t="s">
        <v>16</v>
      </c>
      <c r="C18" s="59"/>
      <c r="D18" s="59"/>
      <c r="E18" s="59"/>
      <c r="F18" s="59"/>
      <c r="G18" s="59"/>
      <c r="H18" s="5" t="s">
        <v>13</v>
      </c>
      <c r="I18" s="104">
        <f>H37+H44+H45+J37+J45</f>
        <v>104971.95999999999</v>
      </c>
      <c r="J18" s="62"/>
      <c r="K18" s="3"/>
    </row>
    <row r="19" spans="1:10" ht="12.75">
      <c r="A19" s="21" t="s">
        <v>66</v>
      </c>
      <c r="B19" s="59" t="s">
        <v>17</v>
      </c>
      <c r="C19" s="59"/>
      <c r="D19" s="59"/>
      <c r="E19" s="59"/>
      <c r="F19" s="59"/>
      <c r="G19" s="59"/>
      <c r="H19" s="5" t="s">
        <v>13</v>
      </c>
      <c r="I19" s="104">
        <f>H48+J48</f>
        <v>49350.259999999995</v>
      </c>
      <c r="J19" s="62"/>
    </row>
    <row r="20" spans="1:10" ht="12.75">
      <c r="A20" s="21" t="s">
        <v>67</v>
      </c>
      <c r="B20" s="59" t="s">
        <v>18</v>
      </c>
      <c r="C20" s="59"/>
      <c r="D20" s="59"/>
      <c r="E20" s="59"/>
      <c r="F20" s="59"/>
      <c r="G20" s="59"/>
      <c r="H20" s="5" t="s">
        <v>13</v>
      </c>
      <c r="I20" s="104">
        <f>H46+J46</f>
        <v>49275.600000000006</v>
      </c>
      <c r="J20" s="62"/>
    </row>
    <row r="21" spans="1:10" ht="12.75">
      <c r="A21" s="21" t="s">
        <v>64</v>
      </c>
      <c r="B21" s="59" t="s">
        <v>111</v>
      </c>
      <c r="C21" s="59"/>
      <c r="D21" s="59"/>
      <c r="E21" s="59"/>
      <c r="F21" s="59"/>
      <c r="G21" s="59"/>
      <c r="H21" s="5" t="s">
        <v>13</v>
      </c>
      <c r="I21" s="62">
        <f>J65</f>
        <v>15675</v>
      </c>
      <c r="J21" s="62"/>
    </row>
    <row r="22" spans="1:10" ht="46.5" customHeight="1">
      <c r="A22" s="21" t="s">
        <v>68</v>
      </c>
      <c r="B22" s="63" t="s">
        <v>112</v>
      </c>
      <c r="C22" s="63"/>
      <c r="D22" s="63"/>
      <c r="E22" s="63"/>
      <c r="F22" s="63"/>
      <c r="G22" s="63"/>
      <c r="H22" s="13" t="s">
        <v>13</v>
      </c>
      <c r="I22" s="64">
        <f>I18+I20</f>
        <v>154247.56</v>
      </c>
      <c r="J22" s="64"/>
    </row>
    <row r="23" spans="1:10" ht="12.75">
      <c r="A23" s="21" t="s">
        <v>69</v>
      </c>
      <c r="B23" s="59" t="s">
        <v>19</v>
      </c>
      <c r="C23" s="59"/>
      <c r="D23" s="59"/>
      <c r="E23" s="59"/>
      <c r="F23" s="59"/>
      <c r="G23" s="59"/>
      <c r="H23" s="5" t="s">
        <v>13</v>
      </c>
      <c r="I23" s="52">
        <v>189584.14</v>
      </c>
      <c r="J23" s="53"/>
    </row>
    <row r="24" spans="1:10" ht="12.75">
      <c r="A24" s="21" t="s">
        <v>70</v>
      </c>
      <c r="B24" s="59" t="s">
        <v>20</v>
      </c>
      <c r="C24" s="59"/>
      <c r="D24" s="59"/>
      <c r="E24" s="59"/>
      <c r="F24" s="59"/>
      <c r="G24" s="59"/>
      <c r="H24" s="5" t="s">
        <v>13</v>
      </c>
      <c r="I24" s="52">
        <v>189584.14</v>
      </c>
      <c r="J24" s="53"/>
    </row>
    <row r="25" spans="1:10" ht="12.75">
      <c r="A25" s="21" t="s">
        <v>71</v>
      </c>
      <c r="B25" s="59" t="s">
        <v>21</v>
      </c>
      <c r="C25" s="59"/>
      <c r="D25" s="59"/>
      <c r="E25" s="59"/>
      <c r="F25" s="59"/>
      <c r="G25" s="59"/>
      <c r="H25" s="5" t="s">
        <v>13</v>
      </c>
      <c r="I25" s="62">
        <v>0</v>
      </c>
      <c r="J25" s="62"/>
    </row>
    <row r="26" spans="1:10" ht="12.75">
      <c r="A26" s="21" t="s">
        <v>72</v>
      </c>
      <c r="B26" s="59" t="s">
        <v>22</v>
      </c>
      <c r="C26" s="59"/>
      <c r="D26" s="59"/>
      <c r="E26" s="59"/>
      <c r="F26" s="59"/>
      <c r="G26" s="59"/>
      <c r="H26" s="5" t="s">
        <v>13</v>
      </c>
      <c r="I26" s="62">
        <v>0</v>
      </c>
      <c r="J26" s="62"/>
    </row>
    <row r="27" spans="1:10" ht="12.75">
      <c r="A27" s="21" t="s">
        <v>73</v>
      </c>
      <c r="B27" s="59" t="s">
        <v>23</v>
      </c>
      <c r="C27" s="59"/>
      <c r="D27" s="59"/>
      <c r="E27" s="59"/>
      <c r="F27" s="59"/>
      <c r="G27" s="59"/>
      <c r="H27" s="5" t="s">
        <v>13</v>
      </c>
      <c r="I27" s="62">
        <v>0</v>
      </c>
      <c r="J27" s="62"/>
    </row>
    <row r="28" spans="1:10" ht="12.75">
      <c r="A28" s="21" t="s">
        <v>74</v>
      </c>
      <c r="B28" s="59" t="s">
        <v>24</v>
      </c>
      <c r="C28" s="59"/>
      <c r="D28" s="59"/>
      <c r="E28" s="59"/>
      <c r="F28" s="59"/>
      <c r="G28" s="59"/>
      <c r="H28" s="5" t="s">
        <v>13</v>
      </c>
      <c r="I28" s="62">
        <v>0</v>
      </c>
      <c r="J28" s="62"/>
    </row>
    <row r="29" spans="1:10" ht="12.75">
      <c r="A29" s="21" t="s">
        <v>75</v>
      </c>
      <c r="B29" s="59" t="s">
        <v>25</v>
      </c>
      <c r="C29" s="59"/>
      <c r="D29" s="59"/>
      <c r="E29" s="59"/>
      <c r="F29" s="59"/>
      <c r="G29" s="59"/>
      <c r="H29" s="5" t="s">
        <v>13</v>
      </c>
      <c r="I29" s="62">
        <v>0</v>
      </c>
      <c r="J29" s="62"/>
    </row>
    <row r="30" spans="1:10" ht="12.75">
      <c r="A30" s="21" t="s">
        <v>76</v>
      </c>
      <c r="B30" s="59" t="s">
        <v>26</v>
      </c>
      <c r="C30" s="59"/>
      <c r="D30" s="59"/>
      <c r="E30" s="59"/>
      <c r="F30" s="59"/>
      <c r="G30" s="59"/>
      <c r="H30" s="5" t="s">
        <v>13</v>
      </c>
      <c r="I30" s="62">
        <v>0</v>
      </c>
      <c r="J30" s="62"/>
    </row>
    <row r="31" spans="1:10" ht="12.75">
      <c r="A31" s="21" t="s">
        <v>77</v>
      </c>
      <c r="B31" s="59" t="s">
        <v>27</v>
      </c>
      <c r="C31" s="59"/>
      <c r="D31" s="59"/>
      <c r="E31" s="59"/>
      <c r="F31" s="59"/>
      <c r="G31" s="59"/>
      <c r="H31" s="5" t="s">
        <v>13</v>
      </c>
      <c r="I31" s="62">
        <v>0</v>
      </c>
      <c r="J31" s="62"/>
    </row>
    <row r="32" spans="1:10" ht="12.75">
      <c r="A32" s="21" t="s">
        <v>78</v>
      </c>
      <c r="B32" s="59" t="s">
        <v>113</v>
      </c>
      <c r="C32" s="59"/>
      <c r="D32" s="59"/>
      <c r="E32" s="59"/>
      <c r="F32" s="59"/>
      <c r="G32" s="59"/>
      <c r="H32" s="5" t="s">
        <v>13</v>
      </c>
      <c r="I32" s="62">
        <f>I16+I21+I22-I23</f>
        <v>31741.129999999976</v>
      </c>
      <c r="J32" s="62"/>
    </row>
    <row r="33" spans="1:10" ht="21" customHeight="1">
      <c r="A33" s="85" t="s">
        <v>93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27.75" customHeight="1">
      <c r="A34" s="112" t="s">
        <v>56</v>
      </c>
      <c r="B34" s="113" t="s">
        <v>29</v>
      </c>
      <c r="C34" s="114"/>
      <c r="D34" s="114"/>
      <c r="E34" s="115"/>
      <c r="F34" s="119" t="s">
        <v>30</v>
      </c>
      <c r="G34" s="68" t="s">
        <v>147</v>
      </c>
      <c r="H34" s="69"/>
      <c r="I34" s="68" t="s">
        <v>148</v>
      </c>
      <c r="J34" s="69"/>
    </row>
    <row r="35" spans="1:13" ht="45.75" customHeight="1">
      <c r="A35" s="112"/>
      <c r="B35" s="116"/>
      <c r="C35" s="117"/>
      <c r="D35" s="117"/>
      <c r="E35" s="118"/>
      <c r="F35" s="120"/>
      <c r="G35" s="9" t="s">
        <v>31</v>
      </c>
      <c r="H35" s="9" t="s">
        <v>32</v>
      </c>
      <c r="I35" s="9" t="s">
        <v>31</v>
      </c>
      <c r="J35" s="9" t="s">
        <v>32</v>
      </c>
      <c r="K35" s="2"/>
      <c r="L35" s="2"/>
      <c r="M35" s="2"/>
    </row>
    <row r="36" spans="1:10" ht="23.25" customHeight="1">
      <c r="A36" s="108" t="s">
        <v>34</v>
      </c>
      <c r="B36" s="108"/>
      <c r="C36" s="108"/>
      <c r="D36" s="108"/>
      <c r="E36" s="108"/>
      <c r="F36" s="108"/>
      <c r="G36" s="108"/>
      <c r="H36" s="108"/>
      <c r="I36" s="108"/>
      <c r="J36" s="109"/>
    </row>
    <row r="37" spans="1:10" ht="36" customHeight="1">
      <c r="A37" s="21">
        <v>14</v>
      </c>
      <c r="B37" s="63" t="s">
        <v>35</v>
      </c>
      <c r="C37" s="63"/>
      <c r="D37" s="63"/>
      <c r="E37" s="98"/>
      <c r="F37" s="80">
        <v>746.6</v>
      </c>
      <c r="G37" s="42">
        <f>G38+G39+G40+G41+G42+G43</f>
        <v>6.85</v>
      </c>
      <c r="H37" s="35">
        <f>F37*G37*2</f>
        <v>10228.42</v>
      </c>
      <c r="I37" s="5">
        <f>I38+I39+I40+I41+I42+I43</f>
        <v>10.84</v>
      </c>
      <c r="J37" s="35">
        <f>(F37*I37*10)</f>
        <v>80931.44</v>
      </c>
    </row>
    <row r="38" spans="1:10" ht="12.75">
      <c r="A38" s="21" t="s">
        <v>80</v>
      </c>
      <c r="B38" s="59" t="s">
        <v>36</v>
      </c>
      <c r="C38" s="59"/>
      <c r="D38" s="59"/>
      <c r="E38" s="86"/>
      <c r="F38" s="81"/>
      <c r="G38" s="40">
        <v>1.5</v>
      </c>
      <c r="H38" s="35">
        <f>(F37*G38*2)</f>
        <v>2239.8</v>
      </c>
      <c r="I38" s="11">
        <v>2.6</v>
      </c>
      <c r="J38" s="35">
        <f>F37*I38*10</f>
        <v>19411.600000000002</v>
      </c>
    </row>
    <row r="39" spans="1:10" ht="12.75">
      <c r="A39" s="21" t="s">
        <v>81</v>
      </c>
      <c r="B39" s="59" t="s">
        <v>37</v>
      </c>
      <c r="C39" s="59"/>
      <c r="D39" s="59"/>
      <c r="E39" s="86"/>
      <c r="F39" s="81"/>
      <c r="G39" s="40">
        <v>1.8</v>
      </c>
      <c r="H39" s="35">
        <f>F37*G39*2</f>
        <v>2687.76</v>
      </c>
      <c r="I39" s="11">
        <v>2.6</v>
      </c>
      <c r="J39" s="35">
        <f>F37*I39*10</f>
        <v>19411.600000000002</v>
      </c>
    </row>
    <row r="40" spans="1:10" ht="12.75">
      <c r="A40" s="21" t="s">
        <v>82</v>
      </c>
      <c r="B40" s="59" t="s">
        <v>38</v>
      </c>
      <c r="C40" s="59"/>
      <c r="D40" s="59"/>
      <c r="E40" s="86"/>
      <c r="F40" s="81"/>
      <c r="G40" s="40">
        <v>1.5</v>
      </c>
      <c r="H40" s="35">
        <f>F37*G40*2</f>
        <v>2239.8</v>
      </c>
      <c r="I40" s="11">
        <v>2.4</v>
      </c>
      <c r="J40" s="35">
        <f>F37*I40*10</f>
        <v>17918.399999999998</v>
      </c>
    </row>
    <row r="41" spans="1:10" ht="12.75">
      <c r="A41" s="21" t="s">
        <v>83</v>
      </c>
      <c r="B41" s="59" t="s">
        <v>39</v>
      </c>
      <c r="C41" s="59"/>
      <c r="D41" s="59"/>
      <c r="E41" s="86"/>
      <c r="F41" s="81"/>
      <c r="G41" s="40">
        <v>0.6</v>
      </c>
      <c r="H41" s="35">
        <f>F37*G41*2</f>
        <v>895.92</v>
      </c>
      <c r="I41" s="11">
        <v>0.9</v>
      </c>
      <c r="J41" s="35">
        <f>F37*I41*10</f>
        <v>6719.400000000001</v>
      </c>
    </row>
    <row r="42" spans="1:10" ht="24" customHeight="1">
      <c r="A42" s="21" t="s">
        <v>84</v>
      </c>
      <c r="B42" s="63" t="s">
        <v>40</v>
      </c>
      <c r="C42" s="63"/>
      <c r="D42" s="63"/>
      <c r="E42" s="98"/>
      <c r="F42" s="81"/>
      <c r="G42" s="40">
        <v>0.95</v>
      </c>
      <c r="H42" s="35">
        <f>F37*G42*2</f>
        <v>1418.54</v>
      </c>
      <c r="I42" s="11">
        <v>1.54</v>
      </c>
      <c r="J42" s="35">
        <f>F37*I42*10</f>
        <v>11497.640000000001</v>
      </c>
    </row>
    <row r="43" spans="1:10" ht="12.75">
      <c r="A43" s="21" t="s">
        <v>85</v>
      </c>
      <c r="B43" s="59" t="s">
        <v>41</v>
      </c>
      <c r="C43" s="59"/>
      <c r="D43" s="59"/>
      <c r="E43" s="86"/>
      <c r="F43" s="81"/>
      <c r="G43" s="40">
        <v>0.5</v>
      </c>
      <c r="H43" s="35">
        <f>F37*G43*2</f>
        <v>746.6</v>
      </c>
      <c r="I43" s="11">
        <v>0.8</v>
      </c>
      <c r="J43" s="35">
        <f>F37*I43*10</f>
        <v>5972.800000000001</v>
      </c>
    </row>
    <row r="44" spans="1:10" ht="12.75">
      <c r="A44" s="21" t="s">
        <v>86</v>
      </c>
      <c r="B44" s="59" t="s">
        <v>42</v>
      </c>
      <c r="C44" s="59"/>
      <c r="D44" s="59"/>
      <c r="E44" s="86"/>
      <c r="F44" s="81"/>
      <c r="G44" s="42">
        <v>0.1</v>
      </c>
      <c r="H44" s="35">
        <f>F37*G44*2</f>
        <v>149.32000000000002</v>
      </c>
      <c r="I44" s="5">
        <v>0</v>
      </c>
      <c r="J44" s="35">
        <f>F37*I44*10</f>
        <v>0</v>
      </c>
    </row>
    <row r="45" spans="1:10" ht="12.75">
      <c r="A45" s="21" t="s">
        <v>87</v>
      </c>
      <c r="B45" s="59" t="s">
        <v>43</v>
      </c>
      <c r="C45" s="59"/>
      <c r="D45" s="59"/>
      <c r="E45" s="86"/>
      <c r="F45" s="81"/>
      <c r="G45" s="42">
        <v>1.1</v>
      </c>
      <c r="H45" s="35">
        <f>F37*G45*2</f>
        <v>1642.5200000000002</v>
      </c>
      <c r="I45" s="5">
        <v>1.61</v>
      </c>
      <c r="J45" s="35">
        <f>F37*I45*10</f>
        <v>12020.26</v>
      </c>
    </row>
    <row r="46" spans="1:10" ht="12.75">
      <c r="A46" s="21" t="s">
        <v>88</v>
      </c>
      <c r="B46" s="59" t="s">
        <v>44</v>
      </c>
      <c r="C46" s="59"/>
      <c r="D46" s="59"/>
      <c r="E46" s="86"/>
      <c r="F46" s="82"/>
      <c r="G46" s="42">
        <v>3.5</v>
      </c>
      <c r="H46" s="35">
        <f>F37*G46*2</f>
        <v>5226.2</v>
      </c>
      <c r="I46" s="5">
        <v>5.9</v>
      </c>
      <c r="J46" s="35">
        <f>F37*I46*10</f>
        <v>44049.40000000001</v>
      </c>
    </row>
    <row r="47" spans="1:10" ht="20.25" customHeight="1">
      <c r="A47" s="125" t="s">
        <v>45</v>
      </c>
      <c r="B47" s="125"/>
      <c r="C47" s="125"/>
      <c r="D47" s="125"/>
      <c r="E47" s="125"/>
      <c r="F47" s="125"/>
      <c r="G47" s="125"/>
      <c r="H47" s="125"/>
      <c r="I47" s="125"/>
      <c r="J47" s="126"/>
    </row>
    <row r="48" spans="1:10" ht="23.25" customHeight="1">
      <c r="A48" s="21" t="s">
        <v>89</v>
      </c>
      <c r="B48" s="63" t="s">
        <v>46</v>
      </c>
      <c r="C48" s="63"/>
      <c r="D48" s="63"/>
      <c r="E48" s="63"/>
      <c r="F48" s="14">
        <v>746.6</v>
      </c>
      <c r="G48" s="5">
        <v>4.05</v>
      </c>
      <c r="H48" s="35">
        <f>F48*G48*2</f>
        <v>6047.46</v>
      </c>
      <c r="I48" s="5">
        <v>5.8</v>
      </c>
      <c r="J48" s="35">
        <f>F48*I48*10</f>
        <v>43302.799999999996</v>
      </c>
    </row>
    <row r="49" spans="1:10" ht="12.75">
      <c r="A49" s="21" t="s">
        <v>90</v>
      </c>
      <c r="B49" s="5" t="s">
        <v>47</v>
      </c>
      <c r="C49" s="86" t="s">
        <v>135</v>
      </c>
      <c r="D49" s="76"/>
      <c r="E49" s="76"/>
      <c r="F49" s="77"/>
      <c r="G49" s="8">
        <f>G37+G44+G45+G46+G48</f>
        <v>15.599999999999998</v>
      </c>
      <c r="H49" s="8">
        <f>H37+H44+H45+H46+H48</f>
        <v>23293.92</v>
      </c>
      <c r="I49" s="8">
        <f>I37+I44+I45+I46+I48</f>
        <v>24.150000000000002</v>
      </c>
      <c r="J49" s="36">
        <f>J37+J44+J45+J46+J48</f>
        <v>180303.9</v>
      </c>
    </row>
    <row r="50" spans="1:10" ht="12.75">
      <c r="A50" s="11">
        <v>20</v>
      </c>
      <c r="B50" s="59" t="s">
        <v>136</v>
      </c>
      <c r="C50" s="59"/>
      <c r="D50" s="59"/>
      <c r="E50" s="59"/>
      <c r="F50" s="128">
        <f>H49+J49</f>
        <v>203597.82</v>
      </c>
      <c r="G50" s="129"/>
      <c r="H50" s="129"/>
      <c r="I50" s="129"/>
      <c r="J50" s="129"/>
    </row>
    <row r="51" spans="1:10" ht="22.5" customHeight="1">
      <c r="A51" s="130" t="s">
        <v>126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33" customHeight="1">
      <c r="A52" s="23" t="s">
        <v>56</v>
      </c>
      <c r="B52" s="10"/>
      <c r="C52" s="14" t="s">
        <v>52</v>
      </c>
      <c r="D52" s="58" t="s">
        <v>48</v>
      </c>
      <c r="E52" s="58"/>
      <c r="F52" s="58"/>
      <c r="G52" s="58"/>
      <c r="H52" s="58"/>
      <c r="I52" s="58"/>
      <c r="J52" s="9" t="s">
        <v>49</v>
      </c>
    </row>
    <row r="53" spans="1:10" ht="12.75">
      <c r="A53" s="11">
        <v>21</v>
      </c>
      <c r="B53" s="5"/>
      <c r="C53" s="16" t="s">
        <v>231</v>
      </c>
      <c r="D53" s="127" t="s">
        <v>228</v>
      </c>
      <c r="E53" s="59" t="s">
        <v>228</v>
      </c>
      <c r="F53" s="59" t="s">
        <v>228</v>
      </c>
      <c r="G53" s="59" t="s">
        <v>228</v>
      </c>
      <c r="H53" s="59" t="s">
        <v>228</v>
      </c>
      <c r="I53" s="59" t="s">
        <v>228</v>
      </c>
      <c r="J53" s="5">
        <v>1638</v>
      </c>
    </row>
    <row r="54" spans="1:10" ht="12.75">
      <c r="A54" s="11">
        <v>22</v>
      </c>
      <c r="B54" s="5"/>
      <c r="C54" s="16" t="s">
        <v>232</v>
      </c>
      <c r="D54" s="127" t="s">
        <v>229</v>
      </c>
      <c r="E54" s="59" t="s">
        <v>229</v>
      </c>
      <c r="F54" s="59" t="s">
        <v>229</v>
      </c>
      <c r="G54" s="59" t="s">
        <v>229</v>
      </c>
      <c r="H54" s="59" t="s">
        <v>229</v>
      </c>
      <c r="I54" s="59" t="s">
        <v>229</v>
      </c>
      <c r="J54" s="5">
        <v>816</v>
      </c>
    </row>
    <row r="55" spans="1:10" ht="13.5" customHeight="1">
      <c r="A55" s="11">
        <v>23</v>
      </c>
      <c r="B55" s="5"/>
      <c r="C55" s="5" t="s">
        <v>233</v>
      </c>
      <c r="D55" s="59" t="s">
        <v>230</v>
      </c>
      <c r="E55" s="59" t="s">
        <v>230</v>
      </c>
      <c r="F55" s="59" t="s">
        <v>230</v>
      </c>
      <c r="G55" s="59" t="s">
        <v>230</v>
      </c>
      <c r="H55" s="59" t="s">
        <v>230</v>
      </c>
      <c r="I55" s="59" t="s">
        <v>230</v>
      </c>
      <c r="J55" s="5">
        <v>3803</v>
      </c>
    </row>
    <row r="56" spans="1:10" ht="12.75">
      <c r="A56" s="11">
        <v>24</v>
      </c>
      <c r="B56" s="5"/>
      <c r="C56" s="16" t="s">
        <v>234</v>
      </c>
      <c r="D56" s="95" t="s">
        <v>160</v>
      </c>
      <c r="E56" s="90" t="s">
        <v>160</v>
      </c>
      <c r="F56" s="90" t="s">
        <v>160</v>
      </c>
      <c r="G56" s="90" t="s">
        <v>160</v>
      </c>
      <c r="H56" s="90" t="s">
        <v>160</v>
      </c>
      <c r="I56" s="91" t="s">
        <v>160</v>
      </c>
      <c r="J56" s="5">
        <v>9418</v>
      </c>
    </row>
    <row r="57" spans="1:10" ht="21" customHeight="1" hidden="1">
      <c r="A57" s="11">
        <v>29</v>
      </c>
      <c r="B57" s="5"/>
      <c r="C57" s="16"/>
      <c r="D57" s="122"/>
      <c r="E57" s="123"/>
      <c r="F57" s="123"/>
      <c r="G57" s="123"/>
      <c r="H57" s="123"/>
      <c r="I57" s="124"/>
      <c r="J57" s="5"/>
    </row>
    <row r="58" spans="1:10" ht="21.75" customHeight="1" hidden="1">
      <c r="A58" s="11">
        <v>30</v>
      </c>
      <c r="B58" s="5"/>
      <c r="C58" s="16"/>
      <c r="D58" s="122"/>
      <c r="E58" s="123"/>
      <c r="F58" s="123"/>
      <c r="G58" s="123"/>
      <c r="H58" s="123"/>
      <c r="I58" s="124"/>
      <c r="J58" s="5"/>
    </row>
    <row r="59" spans="1:10" ht="12.75" hidden="1">
      <c r="A59" s="11">
        <v>31</v>
      </c>
      <c r="B59" s="5"/>
      <c r="C59" s="16"/>
      <c r="D59" s="95"/>
      <c r="E59" s="96"/>
      <c r="F59" s="96"/>
      <c r="G59" s="96"/>
      <c r="H59" s="96"/>
      <c r="I59" s="97"/>
      <c r="J59" s="5"/>
    </row>
    <row r="60" spans="1:10" ht="12.75" hidden="1">
      <c r="A60" s="11">
        <v>32</v>
      </c>
      <c r="B60" s="5"/>
      <c r="C60" s="16"/>
      <c r="D60" s="95"/>
      <c r="E60" s="96"/>
      <c r="F60" s="96"/>
      <c r="G60" s="96"/>
      <c r="H60" s="96"/>
      <c r="I60" s="97"/>
      <c r="J60" s="5"/>
    </row>
    <row r="61" spans="1:10" ht="12.75" hidden="1">
      <c r="A61" s="11">
        <v>33</v>
      </c>
      <c r="B61" s="5"/>
      <c r="C61" s="16"/>
      <c r="D61" s="95"/>
      <c r="E61" s="96"/>
      <c r="F61" s="96"/>
      <c r="G61" s="96"/>
      <c r="H61" s="96"/>
      <c r="I61" s="97"/>
      <c r="J61" s="5"/>
    </row>
    <row r="62" spans="1:10" ht="12.75" hidden="1">
      <c r="A62" s="11">
        <v>34</v>
      </c>
      <c r="B62" s="5"/>
      <c r="C62" s="16"/>
      <c r="D62" s="95"/>
      <c r="E62" s="96"/>
      <c r="F62" s="96"/>
      <c r="G62" s="96"/>
      <c r="H62" s="96"/>
      <c r="I62" s="97"/>
      <c r="J62" s="5"/>
    </row>
    <row r="63" spans="1:10" ht="12.75" hidden="1">
      <c r="A63" s="11"/>
      <c r="B63" s="5"/>
      <c r="C63" s="16"/>
      <c r="D63" s="95"/>
      <c r="E63" s="96"/>
      <c r="F63" s="96"/>
      <c r="G63" s="96"/>
      <c r="H63" s="96"/>
      <c r="I63" s="97"/>
      <c r="J63" s="5"/>
    </row>
    <row r="64" spans="1:10" ht="12.75" hidden="1">
      <c r="A64" s="11"/>
      <c r="B64" s="5"/>
      <c r="C64" s="16"/>
      <c r="D64" s="132"/>
      <c r="E64" s="133"/>
      <c r="F64" s="133"/>
      <c r="G64" s="133"/>
      <c r="H64" s="133"/>
      <c r="I64" s="134"/>
      <c r="J64" s="5"/>
    </row>
    <row r="65" spans="1:10" ht="17.25" customHeight="1">
      <c r="A65" s="11">
        <v>25</v>
      </c>
      <c r="B65" s="5"/>
      <c r="C65" s="5"/>
      <c r="D65" s="87" t="s">
        <v>50</v>
      </c>
      <c r="E65" s="87"/>
      <c r="F65" s="87"/>
      <c r="G65" s="87"/>
      <c r="H65" s="87"/>
      <c r="I65" s="87"/>
      <c r="J65" s="8">
        <f>SUM(J53:J63)</f>
        <v>15675</v>
      </c>
    </row>
    <row r="66" spans="1:10" ht="20.25" customHeight="1">
      <c r="A66" s="43"/>
      <c r="B66" s="44"/>
      <c r="C66" s="44"/>
      <c r="D66" s="45"/>
      <c r="E66" s="45"/>
      <c r="F66" s="45"/>
      <c r="G66" s="45"/>
      <c r="H66" s="45"/>
      <c r="I66" s="45"/>
      <c r="J66" s="46"/>
    </row>
    <row r="67" spans="1:10" ht="6.7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20.25" customHeight="1">
      <c r="A68" s="47" t="s">
        <v>98</v>
      </c>
      <c r="B68" s="135" t="s">
        <v>116</v>
      </c>
      <c r="C68" s="135"/>
      <c r="D68" s="135"/>
      <c r="E68" s="135"/>
      <c r="F68" s="135"/>
      <c r="G68" s="135"/>
      <c r="H68" s="135"/>
      <c r="I68" s="135"/>
      <c r="J68" s="135"/>
    </row>
    <row r="69" spans="1:10" ht="12.75">
      <c r="A69" s="41" t="s">
        <v>100</v>
      </c>
      <c r="B69" s="51" t="s">
        <v>101</v>
      </c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41" t="s">
        <v>102</v>
      </c>
      <c r="B70" s="51" t="s">
        <v>235</v>
      </c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41" t="s">
        <v>104</v>
      </c>
      <c r="B71" s="51" t="s">
        <v>105</v>
      </c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41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38.25" customHeight="1">
      <c r="A73" s="51" t="s">
        <v>184</v>
      </c>
      <c r="B73" s="51"/>
      <c r="C73" s="51"/>
      <c r="D73" s="51"/>
      <c r="E73" s="51"/>
      <c r="F73" s="51"/>
      <c r="G73" s="51"/>
      <c r="H73" s="51"/>
      <c r="I73" s="51"/>
      <c r="J73" s="51"/>
    </row>
    <row r="74" spans="1:3" ht="12.75">
      <c r="A74" s="84">
        <v>43913</v>
      </c>
      <c r="B74" s="84"/>
      <c r="C74" s="84"/>
    </row>
    <row r="75" spans="1:10" ht="50.25" customHeight="1">
      <c r="A75" s="51" t="s">
        <v>51</v>
      </c>
      <c r="B75" s="51"/>
      <c r="C75" s="51"/>
      <c r="D75" s="51"/>
      <c r="E75" s="2"/>
      <c r="F75" s="2"/>
      <c r="G75" s="2"/>
      <c r="H75" s="2"/>
      <c r="I75" s="2"/>
      <c r="J75" s="2"/>
    </row>
    <row r="76" spans="1:10" ht="12.75">
      <c r="A76" s="51" t="s">
        <v>55</v>
      </c>
      <c r="B76" s="51"/>
      <c r="C76" s="51"/>
      <c r="D76" s="51"/>
      <c r="E76" s="2"/>
      <c r="F76" s="2"/>
      <c r="G76" s="2"/>
      <c r="H76" s="2"/>
      <c r="I76" s="2"/>
      <c r="J76" s="2"/>
    </row>
  </sheetData>
  <sheetProtection/>
  <mergeCells count="97">
    <mergeCell ref="D63:I63"/>
    <mergeCell ref="A75:D75"/>
    <mergeCell ref="A76:D76"/>
    <mergeCell ref="B68:J68"/>
    <mergeCell ref="B69:J69"/>
    <mergeCell ref="B70:J70"/>
    <mergeCell ref="B71:J71"/>
    <mergeCell ref="A73:J73"/>
    <mergeCell ref="A74:C74"/>
    <mergeCell ref="D64:I64"/>
    <mergeCell ref="A47:J47"/>
    <mergeCell ref="B48:E48"/>
    <mergeCell ref="C49:F49"/>
    <mergeCell ref="B50:E50"/>
    <mergeCell ref="F50:J50"/>
    <mergeCell ref="B39:E39"/>
    <mergeCell ref="B40:E40"/>
    <mergeCell ref="B41:E41"/>
    <mergeCell ref="D62:I62"/>
    <mergeCell ref="D61:I61"/>
    <mergeCell ref="A36:J36"/>
    <mergeCell ref="F37:F46"/>
    <mergeCell ref="B46:E46"/>
    <mergeCell ref="I34:J34"/>
    <mergeCell ref="B43:E43"/>
    <mergeCell ref="B44:E44"/>
    <mergeCell ref="B37:E37"/>
    <mergeCell ref="B38:E38"/>
    <mergeCell ref="D54:I54"/>
    <mergeCell ref="D52:I52"/>
    <mergeCell ref="D53:I53"/>
    <mergeCell ref="D65:I65"/>
    <mergeCell ref="D55:I55"/>
    <mergeCell ref="D56:I56"/>
    <mergeCell ref="D57:I57"/>
    <mergeCell ref="D58:I58"/>
    <mergeCell ref="D59:I59"/>
    <mergeCell ref="D60:I60"/>
    <mergeCell ref="A51:J51"/>
    <mergeCell ref="B42:E42"/>
    <mergeCell ref="B32:G32"/>
    <mergeCell ref="I32:J32"/>
    <mergeCell ref="A33:J33"/>
    <mergeCell ref="A34:A35"/>
    <mergeCell ref="B34:E35"/>
    <mergeCell ref="F34:F35"/>
    <mergeCell ref="G34:H34"/>
    <mergeCell ref="B45:E45"/>
    <mergeCell ref="B29:G29"/>
    <mergeCell ref="I29:J29"/>
    <mergeCell ref="B30:G30"/>
    <mergeCell ref="I30:J30"/>
    <mergeCell ref="B31:G31"/>
    <mergeCell ref="I31:J31"/>
    <mergeCell ref="B26:G26"/>
    <mergeCell ref="I26:J26"/>
    <mergeCell ref="B27:G27"/>
    <mergeCell ref="I27:J27"/>
    <mergeCell ref="B28:G28"/>
    <mergeCell ref="I28:J28"/>
    <mergeCell ref="B23:G23"/>
    <mergeCell ref="I23:J23"/>
    <mergeCell ref="B24:G24"/>
    <mergeCell ref="I24:J24"/>
    <mergeCell ref="B25:G25"/>
    <mergeCell ref="I25:J25"/>
    <mergeCell ref="B20:G20"/>
    <mergeCell ref="I20:J20"/>
    <mergeCell ref="B21:G21"/>
    <mergeCell ref="I21:J21"/>
    <mergeCell ref="B22:G22"/>
    <mergeCell ref="I22:J22"/>
    <mergeCell ref="B17:G17"/>
    <mergeCell ref="I17:J17"/>
    <mergeCell ref="B18:G18"/>
    <mergeCell ref="I18:J18"/>
    <mergeCell ref="B19:G19"/>
    <mergeCell ref="I19:J19"/>
    <mergeCell ref="B14:G14"/>
    <mergeCell ref="I14:J14"/>
    <mergeCell ref="B15:G15"/>
    <mergeCell ref="I15:J15"/>
    <mergeCell ref="B16:G16"/>
    <mergeCell ref="I16:J16"/>
    <mergeCell ref="B10:I10"/>
    <mergeCell ref="B11:G11"/>
    <mergeCell ref="I11:J11"/>
    <mergeCell ref="B12:G12"/>
    <mergeCell ref="I12:J12"/>
    <mergeCell ref="B13:G13"/>
    <mergeCell ref="I13:J13"/>
    <mergeCell ref="B1:J1"/>
    <mergeCell ref="B2:J2"/>
    <mergeCell ref="G4:J4"/>
    <mergeCell ref="G5:J5"/>
    <mergeCell ref="G6:J6"/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Zhanna</cp:lastModifiedBy>
  <cp:lastPrinted>2020-03-23T23:56:39Z</cp:lastPrinted>
  <dcterms:created xsi:type="dcterms:W3CDTF">2013-04-25T21:44:34Z</dcterms:created>
  <dcterms:modified xsi:type="dcterms:W3CDTF">2020-06-18T21:20:31Z</dcterms:modified>
  <cp:category/>
  <cp:version/>
  <cp:contentType/>
  <cp:contentStatus/>
</cp:coreProperties>
</file>